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orisnik\Desktop\Fin.izvje.2024\2025\"/>
    </mc:Choice>
  </mc:AlternateContent>
  <xr:revisionPtr revIDLastSave="0" documentId="13_ncr:1_{DB960EDF-2781-404F-9E3C-8992858B0E84}"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H340" i="9"/>
  <c r="G340" i="9"/>
  <c r="E340" i="9" s="1"/>
  <c r="B340" i="9" s="1"/>
  <c r="F340" i="9"/>
  <c r="F339" i="9"/>
  <c r="F338" i="9"/>
  <c r="F337" i="9"/>
  <c r="F336" i="9"/>
  <c r="H335" i="9"/>
  <c r="G335" i="9"/>
  <c r="E335" i="9" s="1"/>
  <c r="B335" i="9" s="1"/>
  <c r="F335" i="9"/>
  <c r="F334" i="9"/>
  <c r="H333" i="9"/>
  <c r="G333" i="9"/>
  <c r="E333" i="9" s="1"/>
  <c r="B333" i="9" s="1"/>
  <c r="F333" i="9"/>
  <c r="H332" i="9"/>
  <c r="G332" i="9"/>
  <c r="E332" i="9" s="1"/>
  <c r="F332" i="9"/>
  <c r="H331" i="9"/>
  <c r="G331" i="9"/>
  <c r="F331" i="9"/>
  <c r="E331" i="9"/>
  <c r="B331" i="9"/>
  <c r="H330" i="9"/>
  <c r="G330" i="9"/>
  <c r="E330" i="9" s="1"/>
  <c r="B330" i="9" s="1"/>
  <c r="F330" i="9"/>
  <c r="H329" i="9"/>
  <c r="G329" i="9"/>
  <c r="F329" i="9"/>
  <c r="H328" i="9"/>
  <c r="G328" i="9"/>
  <c r="F328" i="9"/>
  <c r="E328" i="9"/>
  <c r="B328" i="9"/>
  <c r="H327" i="9"/>
  <c r="G327" i="9"/>
  <c r="F327" i="9"/>
  <c r="H326" i="9"/>
  <c r="G326" i="9"/>
  <c r="E326" i="9" s="1"/>
  <c r="B326" i="9" s="1"/>
  <c r="F326" i="9"/>
  <c r="H325" i="9"/>
  <c r="G325" i="9"/>
  <c r="F325" i="9"/>
  <c r="E325" i="9"/>
  <c r="B325" i="9" s="1"/>
  <c r="H324" i="9"/>
  <c r="G324" i="9"/>
  <c r="F324" i="9"/>
  <c r="H323" i="9"/>
  <c r="G323" i="9"/>
  <c r="F323" i="9"/>
  <c r="E323" i="9"/>
  <c r="B323" i="9"/>
  <c r="H322" i="9"/>
  <c r="G322" i="9"/>
  <c r="F322" i="9"/>
  <c r="H321" i="9"/>
  <c r="G321" i="9"/>
  <c r="F321" i="9"/>
  <c r="E321" i="9"/>
  <c r="B321" i="9" s="1"/>
  <c r="H320" i="9"/>
  <c r="G320" i="9"/>
  <c r="F320" i="9"/>
  <c r="H319" i="9"/>
  <c r="G319" i="9"/>
  <c r="E319" i="9" s="1"/>
  <c r="B319" i="9" s="1"/>
  <c r="F319" i="9"/>
  <c r="H318" i="9"/>
  <c r="G318" i="9"/>
  <c r="F318" i="9"/>
  <c r="E318" i="9"/>
  <c r="B318" i="9"/>
  <c r="H317" i="9"/>
  <c r="G317" i="9"/>
  <c r="E317" i="9" s="1"/>
  <c r="B317" i="9" s="1"/>
  <c r="F317" i="9"/>
  <c r="F316" i="9"/>
  <c r="F315" i="9"/>
  <c r="F314" i="9"/>
  <c r="H313" i="9"/>
  <c r="G313" i="9"/>
  <c r="F313" i="9"/>
  <c r="E313" i="9"/>
  <c r="B313" i="9" s="1"/>
  <c r="H312" i="9"/>
  <c r="G312" i="9"/>
  <c r="F312" i="9"/>
  <c r="H311" i="9"/>
  <c r="G311" i="9"/>
  <c r="E311" i="9" s="1"/>
  <c r="B311" i="9" s="1"/>
  <c r="F311" i="9"/>
  <c r="F310" i="9"/>
  <c r="F309" i="9"/>
  <c r="F308" i="9"/>
  <c r="H307" i="9"/>
  <c r="G307" i="9"/>
  <c r="F307" i="9"/>
  <c r="F306" i="9"/>
  <c r="H305" i="9"/>
  <c r="G305" i="9"/>
  <c r="F305" i="9"/>
  <c r="E305" i="9"/>
  <c r="B305" i="9"/>
  <c r="H304" i="9"/>
  <c r="G304" i="9"/>
  <c r="F304" i="9"/>
  <c r="H303" i="9"/>
  <c r="G303" i="9"/>
  <c r="F303" i="9"/>
  <c r="E303" i="9"/>
  <c r="B303" i="9" s="1"/>
  <c r="F302" i="9"/>
  <c r="F301" i="9"/>
  <c r="F300" i="9"/>
  <c r="F299" i="9"/>
  <c r="F297" i="9"/>
  <c r="L296" i="9"/>
  <c r="F296" i="9" s="1"/>
  <c r="H296" i="9"/>
  <c r="F295" i="9"/>
  <c r="I294" i="9"/>
  <c r="E294" i="9" s="1"/>
  <c r="B294" i="9" s="1"/>
  <c r="H294" i="9"/>
  <c r="F294" i="9"/>
  <c r="E293" i="9"/>
  <c r="M292" i="9"/>
  <c r="L292" i="9"/>
  <c r="F292" i="9"/>
  <c r="E292" i="9"/>
  <c r="B292" i="9" s="1"/>
  <c r="M291" i="9"/>
  <c r="L291" i="9"/>
  <c r="F291" i="9" s="1"/>
  <c r="B291" i="9" s="1"/>
  <c r="E291" i="9"/>
  <c r="M290" i="9"/>
  <c r="L290" i="9"/>
  <c r="F290" i="9" s="1"/>
  <c r="E290" i="9"/>
  <c r="B290" i="9" s="1"/>
  <c r="M289" i="9"/>
  <c r="L289" i="9"/>
  <c r="F289" i="9"/>
  <c r="E289" i="9"/>
  <c r="B289" i="9"/>
  <c r="M288" i="9"/>
  <c r="L288" i="9"/>
  <c r="F288" i="9" s="1"/>
  <c r="B288" i="9" s="1"/>
  <c r="E288" i="9"/>
  <c r="M287" i="9"/>
  <c r="L287" i="9"/>
  <c r="F287" i="9"/>
  <c r="B287" i="9" s="1"/>
  <c r="E287" i="9"/>
  <c r="M286" i="9"/>
  <c r="L286" i="9"/>
  <c r="F286" i="9" s="1"/>
  <c r="B286" i="9" s="1"/>
  <c r="E286" i="9"/>
  <c r="M285" i="9"/>
  <c r="F285" i="9" s="1"/>
  <c r="L285" i="9"/>
  <c r="E285" i="9"/>
  <c r="M284" i="9"/>
  <c r="L284" i="9"/>
  <c r="F284" i="9"/>
  <c r="E284" i="9"/>
  <c r="B284" i="9" s="1"/>
  <c r="M283" i="9"/>
  <c r="L283" i="9"/>
  <c r="F283" i="9" s="1"/>
  <c r="B283" i="9" s="1"/>
  <c r="E283" i="9"/>
  <c r="M282" i="9"/>
  <c r="L282" i="9"/>
  <c r="F282" i="9" s="1"/>
  <c r="E282" i="9"/>
  <c r="M281" i="9"/>
  <c r="L281" i="9"/>
  <c r="F281" i="9"/>
  <c r="E281" i="9"/>
  <c r="B281" i="9"/>
  <c r="M280" i="9"/>
  <c r="L280" i="9"/>
  <c r="F280" i="9" s="1"/>
  <c r="E280" i="9"/>
  <c r="M279" i="9"/>
  <c r="L279" i="9"/>
  <c r="F279" i="9"/>
  <c r="B279" i="9" s="1"/>
  <c r="E279" i="9"/>
  <c r="M278" i="9"/>
  <c r="L278" i="9"/>
  <c r="F278" i="9" s="1"/>
  <c r="B278" i="9" s="1"/>
  <c r="E278" i="9"/>
  <c r="M277" i="9"/>
  <c r="F277" i="9" s="1"/>
  <c r="L277" i="9"/>
  <c r="E277" i="9"/>
  <c r="B277" i="9" s="1"/>
  <c r="M276" i="9"/>
  <c r="L276" i="9"/>
  <c r="F276" i="9"/>
  <c r="E276" i="9"/>
  <c r="B276" i="9" s="1"/>
  <c r="M275" i="9"/>
  <c r="L275" i="9"/>
  <c r="F275" i="9" s="1"/>
  <c r="B275" i="9" s="1"/>
  <c r="E275" i="9"/>
  <c r="M274" i="9"/>
  <c r="L274" i="9"/>
  <c r="F274" i="9" s="1"/>
  <c r="E274" i="9"/>
  <c r="B274" i="9" s="1"/>
  <c r="M273" i="9"/>
  <c r="L273" i="9"/>
  <c r="F273" i="9"/>
  <c r="E273" i="9"/>
  <c r="B273" i="9"/>
  <c r="M272" i="9"/>
  <c r="L272" i="9"/>
  <c r="F272" i="9" s="1"/>
  <c r="E272" i="9"/>
  <c r="B272" i="9" s="1"/>
  <c r="M271" i="9"/>
  <c r="L271" i="9"/>
  <c r="F271" i="9"/>
  <c r="B271" i="9" s="1"/>
  <c r="E271" i="9"/>
  <c r="M270" i="9"/>
  <c r="L270" i="9"/>
  <c r="F270" i="9" s="1"/>
  <c r="B270" i="9" s="1"/>
  <c r="E270" i="9"/>
  <c r="M269" i="9"/>
  <c r="F269" i="9" s="1"/>
  <c r="L269" i="9"/>
  <c r="E269" i="9"/>
  <c r="M268" i="9"/>
  <c r="L268" i="9"/>
  <c r="F268" i="9"/>
  <c r="E268" i="9"/>
  <c r="B268" i="9" s="1"/>
  <c r="M267" i="9"/>
  <c r="L267" i="9"/>
  <c r="F267" i="9" s="1"/>
  <c r="B267" i="9" s="1"/>
  <c r="E267" i="9"/>
  <c r="M266" i="9"/>
  <c r="L266" i="9"/>
  <c r="F266" i="9" s="1"/>
  <c r="E266" i="9"/>
  <c r="M265" i="9"/>
  <c r="L265" i="9"/>
  <c r="F265" i="9"/>
  <c r="E265" i="9"/>
  <c r="B265" i="9"/>
  <c r="M264" i="9"/>
  <c r="L264" i="9"/>
  <c r="F264" i="9" s="1"/>
  <c r="E264" i="9"/>
  <c r="M263" i="9"/>
  <c r="L263" i="9"/>
  <c r="F263" i="9"/>
  <c r="B263" i="9" s="1"/>
  <c r="E263" i="9"/>
  <c r="M262" i="9"/>
  <c r="L262" i="9"/>
  <c r="F262" i="9" s="1"/>
  <c r="B262" i="9" s="1"/>
  <c r="E262" i="9"/>
  <c r="M261" i="9"/>
  <c r="F261" i="9" s="1"/>
  <c r="L261" i="9"/>
  <c r="E261" i="9"/>
  <c r="B261" i="9" s="1"/>
  <c r="M260" i="9"/>
  <c r="L260" i="9"/>
  <c r="F260" i="9"/>
  <c r="E260" i="9"/>
  <c r="B260" i="9" s="1"/>
  <c r="M259" i="9"/>
  <c r="L259" i="9"/>
  <c r="F259" i="9" s="1"/>
  <c r="B259" i="9" s="1"/>
  <c r="E259" i="9"/>
  <c r="M258" i="9"/>
  <c r="L258" i="9"/>
  <c r="F258" i="9" s="1"/>
  <c r="E258" i="9"/>
  <c r="B258" i="9" s="1"/>
  <c r="M257" i="9"/>
  <c r="L257" i="9"/>
  <c r="F257" i="9"/>
  <c r="E257" i="9"/>
  <c r="B257" i="9"/>
  <c r="M256" i="9"/>
  <c r="L256" i="9"/>
  <c r="F256" i="9" s="1"/>
  <c r="E256" i="9"/>
  <c r="B256" i="9" s="1"/>
  <c r="M255" i="9"/>
  <c r="L255" i="9"/>
  <c r="F255" i="9"/>
  <c r="B255" i="9" s="1"/>
  <c r="E255" i="9"/>
  <c r="M254" i="9"/>
  <c r="L254" i="9"/>
  <c r="F254" i="9" s="1"/>
  <c r="B254" i="9" s="1"/>
  <c r="E254" i="9"/>
  <c r="M253" i="9"/>
  <c r="F253" i="9" s="1"/>
  <c r="L253" i="9"/>
  <c r="E253" i="9"/>
  <c r="M252" i="9"/>
  <c r="L252" i="9"/>
  <c r="F252" i="9"/>
  <c r="E252" i="9"/>
  <c r="B252" i="9" s="1"/>
  <c r="M251" i="9"/>
  <c r="L251" i="9"/>
  <c r="F251" i="9" s="1"/>
  <c r="B251" i="9" s="1"/>
  <c r="E251" i="9"/>
  <c r="M250" i="9"/>
  <c r="L250" i="9"/>
  <c r="F250" i="9" s="1"/>
  <c r="E250" i="9"/>
  <c r="M249" i="9"/>
  <c r="L249" i="9"/>
  <c r="F249" i="9"/>
  <c r="E249" i="9"/>
  <c r="B249" i="9" s="1"/>
  <c r="M248" i="9"/>
  <c r="L248" i="9"/>
  <c r="F248" i="9" s="1"/>
  <c r="E248" i="9"/>
  <c r="M247" i="9"/>
  <c r="L247" i="9"/>
  <c r="F247" i="9"/>
  <c r="B247" i="9" s="1"/>
  <c r="E247" i="9"/>
  <c r="M246" i="9"/>
  <c r="L246" i="9"/>
  <c r="F246" i="9" s="1"/>
  <c r="E246" i="9"/>
  <c r="B246" i="9"/>
  <c r="M245" i="9"/>
  <c r="F245" i="9" s="1"/>
  <c r="L245" i="9"/>
  <c r="E245" i="9"/>
  <c r="B245" i="9" s="1"/>
  <c r="M244" i="9"/>
  <c r="L244" i="9"/>
  <c r="F244" i="9"/>
  <c r="E244" i="9"/>
  <c r="M243" i="9"/>
  <c r="L243" i="9"/>
  <c r="F243" i="9" s="1"/>
  <c r="B243" i="9" s="1"/>
  <c r="E243" i="9"/>
  <c r="M242" i="9"/>
  <c r="L242" i="9"/>
  <c r="E242" i="9"/>
  <c r="M241" i="9"/>
  <c r="L241" i="9"/>
  <c r="F241" i="9"/>
  <c r="B241" i="9" s="1"/>
  <c r="E241" i="9"/>
  <c r="M240" i="9"/>
  <c r="L240" i="9"/>
  <c r="F240" i="9" s="1"/>
  <c r="E240" i="9"/>
  <c r="M239" i="9"/>
  <c r="L239" i="9"/>
  <c r="E239" i="9"/>
  <c r="M238" i="9"/>
  <c r="L238" i="9"/>
  <c r="E238" i="9"/>
  <c r="M237" i="9"/>
  <c r="F237" i="9" s="1"/>
  <c r="L237" i="9"/>
  <c r="E237" i="9"/>
  <c r="M236" i="9"/>
  <c r="L236" i="9"/>
  <c r="E236" i="9"/>
  <c r="M235" i="9"/>
  <c r="L235" i="9"/>
  <c r="F235" i="9" s="1"/>
  <c r="B235" i="9" s="1"/>
  <c r="E235" i="9"/>
  <c r="M234" i="9"/>
  <c r="L234" i="9"/>
  <c r="E234" i="9"/>
  <c r="M233" i="9"/>
  <c r="L233" i="9"/>
  <c r="F233" i="9"/>
  <c r="E233" i="9"/>
  <c r="B233" i="9"/>
  <c r="M232" i="9"/>
  <c r="L232" i="9"/>
  <c r="F232" i="9" s="1"/>
  <c r="E232" i="9"/>
  <c r="B232" i="9" s="1"/>
  <c r="M231" i="9"/>
  <c r="L231" i="9"/>
  <c r="E231" i="9"/>
  <c r="M230" i="9"/>
  <c r="L230" i="9"/>
  <c r="F230" i="9" s="1"/>
  <c r="E230" i="9"/>
  <c r="B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G206" i="9"/>
  <c r="E206" i="9" s="1"/>
  <c r="F206" i="9"/>
  <c r="F205" i="9"/>
  <c r="F204" i="9"/>
  <c r="F203" i="9"/>
  <c r="F202" i="9"/>
  <c r="F201" i="9"/>
  <c r="F200" i="9"/>
  <c r="F199" i="9"/>
  <c r="F198" i="9"/>
  <c r="F197" i="9"/>
  <c r="F196" i="9"/>
  <c r="F195" i="9"/>
  <c r="G194" i="9"/>
  <c r="E194" i="9" s="1"/>
  <c r="B194" i="9" s="1"/>
  <c r="F194" i="9"/>
  <c r="F193" i="9"/>
  <c r="F192" i="9"/>
  <c r="F191" i="9"/>
  <c r="F190" i="9"/>
  <c r="F189" i="9"/>
  <c r="F188" i="9"/>
  <c r="F187" i="9"/>
  <c r="F186" i="9"/>
  <c r="F185" i="9"/>
  <c r="F184" i="9"/>
  <c r="F183" i="9"/>
  <c r="G182" i="9"/>
  <c r="E182" i="9" s="1"/>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F170" i="9"/>
  <c r="E170" i="9"/>
  <c r="B170" i="9" s="1"/>
  <c r="H169" i="9"/>
  <c r="G169" i="9"/>
  <c r="E169" i="9" s="1"/>
  <c r="B169" i="9" s="1"/>
  <c r="F169" i="9"/>
  <c r="H168" i="9"/>
  <c r="G168" i="9"/>
  <c r="F168" i="9"/>
  <c r="E168" i="9"/>
  <c r="B168" i="9" s="1"/>
  <c r="H167" i="9"/>
  <c r="G167" i="9"/>
  <c r="F167" i="9"/>
  <c r="E167" i="9"/>
  <c r="B167" i="9" s="1"/>
  <c r="H166" i="9"/>
  <c r="G166" i="9"/>
  <c r="F166" i="9"/>
  <c r="H165" i="9"/>
  <c r="G165" i="9"/>
  <c r="E165" i="9" s="1"/>
  <c r="B165" i="9" s="1"/>
  <c r="F165" i="9"/>
  <c r="H164" i="9"/>
  <c r="G164" i="9"/>
  <c r="E164" i="9" s="1"/>
  <c r="B164" i="9" s="1"/>
  <c r="F164" i="9"/>
  <c r="H163" i="9"/>
  <c r="G163" i="9"/>
  <c r="F163" i="9"/>
  <c r="E163" i="9"/>
  <c r="B163" i="9"/>
  <c r="H162" i="9"/>
  <c r="G162" i="9"/>
  <c r="F162" i="9"/>
  <c r="E162" i="9"/>
  <c r="B162" i="9" s="1"/>
  <c r="H161" i="9"/>
  <c r="G161" i="9"/>
  <c r="E161" i="9" s="1"/>
  <c r="B161" i="9" s="1"/>
  <c r="F161" i="9"/>
  <c r="H160" i="9"/>
  <c r="E160" i="9" s="1"/>
  <c r="B160" i="9" s="1"/>
  <c r="G160" i="9"/>
  <c r="F160" i="9"/>
  <c r="H159" i="9"/>
  <c r="G159" i="9"/>
  <c r="F159" i="9"/>
  <c r="E159" i="9"/>
  <c r="B159" i="9" s="1"/>
  <c r="H158" i="9"/>
  <c r="G158" i="9"/>
  <c r="E158" i="9" s="1"/>
  <c r="B158" i="9" s="1"/>
  <c r="F158" i="9"/>
  <c r="H157" i="9"/>
  <c r="G157" i="9"/>
  <c r="E157" i="9" s="1"/>
  <c r="F157" i="9"/>
  <c r="F156" i="9"/>
  <c r="H155" i="9"/>
  <c r="G155" i="9"/>
  <c r="E155" i="9" s="1"/>
  <c r="B155" i="9" s="1"/>
  <c r="F155" i="9"/>
  <c r="H154" i="9"/>
  <c r="G154" i="9"/>
  <c r="F154" i="9"/>
  <c r="E154" i="9"/>
  <c r="B154" i="9"/>
  <c r="H153" i="9"/>
  <c r="G153" i="9"/>
  <c r="E153" i="9" s="1"/>
  <c r="B153" i="9" s="1"/>
  <c r="F153" i="9"/>
  <c r="H152" i="9"/>
  <c r="G152" i="9"/>
  <c r="F152" i="9"/>
  <c r="E152" i="9"/>
  <c r="B152" i="9"/>
  <c r="H151" i="9"/>
  <c r="G151" i="9"/>
  <c r="F151" i="9"/>
  <c r="E151" i="9"/>
  <c r="B151" i="9" s="1"/>
  <c r="H150" i="9"/>
  <c r="G150" i="9"/>
  <c r="E150" i="9" s="1"/>
  <c r="B150" i="9" s="1"/>
  <c r="F150" i="9"/>
  <c r="H149" i="9"/>
  <c r="G149" i="9"/>
  <c r="E149" i="9" s="1"/>
  <c r="F149" i="9"/>
  <c r="B149" i="9"/>
  <c r="H148" i="9"/>
  <c r="G148" i="9"/>
  <c r="F148" i="9"/>
  <c r="H147" i="9"/>
  <c r="G147" i="9"/>
  <c r="F147" i="9"/>
  <c r="E147" i="9"/>
  <c r="B147" i="9"/>
  <c r="H146" i="9"/>
  <c r="G146" i="9"/>
  <c r="F146" i="9"/>
  <c r="E146" i="9"/>
  <c r="B146" i="9" s="1"/>
  <c r="H145" i="9"/>
  <c r="G145" i="9"/>
  <c r="E145" i="9" s="1"/>
  <c r="F145" i="9"/>
  <c r="H144" i="9"/>
  <c r="E144" i="9" s="1"/>
  <c r="B144" i="9" s="1"/>
  <c r="G144" i="9"/>
  <c r="F144" i="9"/>
  <c r="H143" i="9"/>
  <c r="G143" i="9"/>
  <c r="F143" i="9"/>
  <c r="E143" i="9"/>
  <c r="B143" i="9" s="1"/>
  <c r="H142" i="9"/>
  <c r="G142" i="9"/>
  <c r="E142" i="9" s="1"/>
  <c r="B142" i="9" s="1"/>
  <c r="F142" i="9"/>
  <c r="H141" i="9"/>
  <c r="G141" i="9"/>
  <c r="E141" i="9" s="1"/>
  <c r="B141" i="9" s="1"/>
  <c r="F141" i="9"/>
  <c r="H140" i="9"/>
  <c r="G140" i="9"/>
  <c r="F140" i="9"/>
  <c r="H139" i="9"/>
  <c r="G139" i="9"/>
  <c r="F139" i="9"/>
  <c r="H138" i="9"/>
  <c r="G138" i="9"/>
  <c r="F138" i="9"/>
  <c r="E138" i="9"/>
  <c r="B138" i="9"/>
  <c r="H137" i="9"/>
  <c r="G137" i="9"/>
  <c r="E137" i="9" s="1"/>
  <c r="B137" i="9" s="1"/>
  <c r="F137" i="9"/>
  <c r="H136" i="9"/>
  <c r="G136" i="9"/>
  <c r="F136" i="9"/>
  <c r="E136" i="9"/>
  <c r="B136" i="9"/>
  <c r="H135" i="9"/>
  <c r="G135" i="9"/>
  <c r="F135" i="9"/>
  <c r="E135" i="9"/>
  <c r="B135" i="9" s="1"/>
  <c r="H134" i="9"/>
  <c r="G134" i="9"/>
  <c r="F134" i="9"/>
  <c r="H133" i="9"/>
  <c r="G133" i="9"/>
  <c r="E133" i="9" s="1"/>
  <c r="B133" i="9" s="1"/>
  <c r="F133" i="9"/>
  <c r="H132" i="9"/>
  <c r="G132" i="9"/>
  <c r="E132" i="9" s="1"/>
  <c r="B132" i="9" s="1"/>
  <c r="F132" i="9"/>
  <c r="H131" i="9"/>
  <c r="G131" i="9"/>
  <c r="F131" i="9"/>
  <c r="E131" i="9"/>
  <c r="B131" i="9"/>
  <c r="H130" i="9"/>
  <c r="G130" i="9"/>
  <c r="F130" i="9"/>
  <c r="E130" i="9"/>
  <c r="B130" i="9" s="1"/>
  <c r="H129" i="9"/>
  <c r="G129" i="9"/>
  <c r="E129" i="9" s="1"/>
  <c r="B129" i="9" s="1"/>
  <c r="F129" i="9"/>
  <c r="H128" i="9"/>
  <c r="E128" i="9" s="1"/>
  <c r="B128" i="9" s="1"/>
  <c r="G128" i="9"/>
  <c r="F128" i="9"/>
  <c r="H127" i="9"/>
  <c r="G127" i="9"/>
  <c r="F127" i="9"/>
  <c r="E127" i="9"/>
  <c r="B127" i="9" s="1"/>
  <c r="H126" i="9"/>
  <c r="G126" i="9"/>
  <c r="E126" i="9" s="1"/>
  <c r="B126" i="9" s="1"/>
  <c r="F126" i="9"/>
  <c r="H125" i="9"/>
  <c r="G125" i="9"/>
  <c r="E125" i="9" s="1"/>
  <c r="F125" i="9"/>
  <c r="H124" i="9"/>
  <c r="G124" i="9"/>
  <c r="F124" i="9"/>
  <c r="H123" i="9"/>
  <c r="G123" i="9"/>
  <c r="E123" i="9" s="1"/>
  <c r="B123" i="9" s="1"/>
  <c r="F123" i="9"/>
  <c r="H122" i="9"/>
  <c r="G122" i="9"/>
  <c r="F122" i="9"/>
  <c r="B122" i="9" s="1"/>
  <c r="E122" i="9"/>
  <c r="H121" i="9"/>
  <c r="G121" i="9"/>
  <c r="E121" i="9" s="1"/>
  <c r="B121" i="9" s="1"/>
  <c r="F121" i="9"/>
  <c r="H120" i="9"/>
  <c r="G120" i="9"/>
  <c r="F120" i="9"/>
  <c r="B120" i="9" s="1"/>
  <c r="E120" i="9"/>
  <c r="H119" i="9"/>
  <c r="G119" i="9"/>
  <c r="F119" i="9"/>
  <c r="E119" i="9"/>
  <c r="B119" i="9" s="1"/>
  <c r="H118" i="9"/>
  <c r="G118" i="9"/>
  <c r="E118" i="9" s="1"/>
  <c r="B118" i="9" s="1"/>
  <c r="F118" i="9"/>
  <c r="H117" i="9"/>
  <c r="G117" i="9"/>
  <c r="E117" i="9" s="1"/>
  <c r="F117" i="9"/>
  <c r="B117" i="9"/>
  <c r="H116" i="9"/>
  <c r="G116" i="9"/>
  <c r="E116" i="9" s="1"/>
  <c r="B116" i="9" s="1"/>
  <c r="F116" i="9"/>
  <c r="H115" i="9"/>
  <c r="G115" i="9"/>
  <c r="F115" i="9"/>
  <c r="E115" i="9"/>
  <c r="B115" i="9" s="1"/>
  <c r="H114" i="9"/>
  <c r="G114" i="9"/>
  <c r="F114" i="9"/>
  <c r="E114" i="9"/>
  <c r="B114" i="9" s="1"/>
  <c r="H113" i="9"/>
  <c r="G113" i="9"/>
  <c r="E113" i="9" s="1"/>
  <c r="F113" i="9"/>
  <c r="H112" i="9"/>
  <c r="E112" i="9" s="1"/>
  <c r="B112" i="9" s="1"/>
  <c r="G112" i="9"/>
  <c r="F112" i="9"/>
  <c r="H111" i="9"/>
  <c r="G111" i="9"/>
  <c r="F111" i="9"/>
  <c r="E111" i="9"/>
  <c r="B111" i="9" s="1"/>
  <c r="H110" i="9"/>
  <c r="G110" i="9"/>
  <c r="E110" i="9" s="1"/>
  <c r="B110" i="9" s="1"/>
  <c r="F110" i="9"/>
  <c r="H109" i="9"/>
  <c r="G109" i="9"/>
  <c r="E109" i="9" s="1"/>
  <c r="B109" i="9" s="1"/>
  <c r="F109" i="9"/>
  <c r="H108" i="9"/>
  <c r="G108" i="9"/>
  <c r="F108" i="9"/>
  <c r="H107" i="9"/>
  <c r="G107" i="9"/>
  <c r="E107" i="9" s="1"/>
  <c r="B107" i="9" s="1"/>
  <c r="F107" i="9"/>
  <c r="H106" i="9"/>
  <c r="G106" i="9"/>
  <c r="F106" i="9"/>
  <c r="E106" i="9"/>
  <c r="B106" i="9" s="1"/>
  <c r="H105" i="9"/>
  <c r="G105" i="9"/>
  <c r="E105" i="9" s="1"/>
  <c r="B105" i="9" s="1"/>
  <c r="F105" i="9"/>
  <c r="H104" i="9"/>
  <c r="G104" i="9"/>
  <c r="F104" i="9"/>
  <c r="E104" i="9"/>
  <c r="B104" i="9" s="1"/>
  <c r="H103" i="9"/>
  <c r="G103" i="9"/>
  <c r="F103" i="9"/>
  <c r="E103" i="9"/>
  <c r="B103" i="9" s="1"/>
  <c r="H102" i="9"/>
  <c r="G102" i="9"/>
  <c r="F102" i="9"/>
  <c r="H101" i="9"/>
  <c r="G101" i="9"/>
  <c r="E101" i="9" s="1"/>
  <c r="F101" i="9"/>
  <c r="B101" i="9"/>
  <c r="H100" i="9"/>
  <c r="G100" i="9"/>
  <c r="E100" i="9" s="1"/>
  <c r="B100" i="9" s="1"/>
  <c r="F100" i="9"/>
  <c r="H99" i="9"/>
  <c r="G99" i="9"/>
  <c r="F99" i="9"/>
  <c r="E99" i="9"/>
  <c r="B99" i="9"/>
  <c r="H98" i="9"/>
  <c r="G98" i="9"/>
  <c r="F98" i="9"/>
  <c r="E98" i="9"/>
  <c r="B98" i="9" s="1"/>
  <c r="H97" i="9"/>
  <c r="G97" i="9"/>
  <c r="E97" i="9" s="1"/>
  <c r="F97" i="9"/>
  <c r="H96" i="9"/>
  <c r="E96" i="9" s="1"/>
  <c r="B96" i="9" s="1"/>
  <c r="G96" i="9"/>
  <c r="F96" i="9"/>
  <c r="H95" i="9"/>
  <c r="G95" i="9"/>
  <c r="F95" i="9"/>
  <c r="E95" i="9"/>
  <c r="B95" i="9" s="1"/>
  <c r="H94" i="9"/>
  <c r="G94" i="9"/>
  <c r="E94" i="9" s="1"/>
  <c r="B94" i="9" s="1"/>
  <c r="F94" i="9"/>
  <c r="H93" i="9"/>
  <c r="G93" i="9"/>
  <c r="E93" i="9" s="1"/>
  <c r="F93" i="9"/>
  <c r="H92" i="9"/>
  <c r="G92" i="9"/>
  <c r="F92" i="9"/>
  <c r="H91" i="9"/>
  <c r="G91" i="9"/>
  <c r="E91" i="9" s="1"/>
  <c r="B91" i="9" s="1"/>
  <c r="F91" i="9"/>
  <c r="H90" i="9"/>
  <c r="G90" i="9"/>
  <c r="F90" i="9"/>
  <c r="E90" i="9"/>
  <c r="B90" i="9"/>
  <c r="H89" i="9"/>
  <c r="G89" i="9"/>
  <c r="E89" i="9" s="1"/>
  <c r="B89" i="9" s="1"/>
  <c r="F89" i="9"/>
  <c r="H88" i="9"/>
  <c r="G88" i="9"/>
  <c r="F88" i="9"/>
  <c r="E88" i="9"/>
  <c r="B88" i="9"/>
  <c r="H87" i="9"/>
  <c r="G87" i="9"/>
  <c r="F87" i="9"/>
  <c r="E87" i="9"/>
  <c r="B87" i="9" s="1"/>
  <c r="H86" i="9"/>
  <c r="G86" i="9"/>
  <c r="E86" i="9" s="1"/>
  <c r="F86" i="9"/>
  <c r="H85" i="9"/>
  <c r="G85" i="9"/>
  <c r="E85" i="9" s="1"/>
  <c r="B85" i="9" s="1"/>
  <c r="F85" i="9"/>
  <c r="H84" i="9"/>
  <c r="G84" i="9"/>
  <c r="F84" i="9"/>
  <c r="H83" i="9"/>
  <c r="G83" i="9"/>
  <c r="F83" i="9"/>
  <c r="E83" i="9"/>
  <c r="B83" i="9" s="1"/>
  <c r="H82" i="9"/>
  <c r="G82" i="9"/>
  <c r="F82" i="9"/>
  <c r="E82" i="9"/>
  <c r="B82" i="9" s="1"/>
  <c r="H81" i="9"/>
  <c r="G81" i="9"/>
  <c r="E81" i="9" s="1"/>
  <c r="B81" i="9" s="1"/>
  <c r="F81" i="9"/>
  <c r="H80" i="9"/>
  <c r="G80" i="9"/>
  <c r="E80" i="9" s="1"/>
  <c r="B80" i="9" s="1"/>
  <c r="F80" i="9"/>
  <c r="H79" i="9"/>
  <c r="E79" i="9" s="1"/>
  <c r="B79" i="9" s="1"/>
  <c r="G79" i="9"/>
  <c r="F79" i="9"/>
  <c r="H78" i="9"/>
  <c r="G78" i="9"/>
  <c r="F78" i="9"/>
  <c r="E78" i="9"/>
  <c r="B78" i="9" s="1"/>
  <c r="H77" i="9"/>
  <c r="G77" i="9"/>
  <c r="E77" i="9" s="1"/>
  <c r="B77" i="9" s="1"/>
  <c r="F77" i="9"/>
  <c r="H76" i="9"/>
  <c r="G76" i="9"/>
  <c r="F76" i="9"/>
  <c r="E76" i="9"/>
  <c r="B76" i="9" s="1"/>
  <c r="H75" i="9"/>
  <c r="G75" i="9"/>
  <c r="E75" i="9" s="1"/>
  <c r="B75" i="9" s="1"/>
  <c r="F75" i="9"/>
  <c r="H74" i="9"/>
  <c r="G74" i="9"/>
  <c r="E74" i="9" s="1"/>
  <c r="B74" i="9" s="1"/>
  <c r="F74" i="9"/>
  <c r="H73" i="9"/>
  <c r="G73" i="9"/>
  <c r="F73" i="9"/>
  <c r="E73" i="9"/>
  <c r="B73" i="9"/>
  <c r="H72" i="9"/>
  <c r="E72" i="9" s="1"/>
  <c r="B72" i="9" s="1"/>
  <c r="G72" i="9"/>
  <c r="F72" i="9"/>
  <c r="H71" i="9"/>
  <c r="G71" i="9"/>
  <c r="F71" i="9"/>
  <c r="E71" i="9"/>
  <c r="B71" i="9" s="1"/>
  <c r="H70" i="9"/>
  <c r="G70" i="9"/>
  <c r="E70" i="9" s="1"/>
  <c r="B70" i="9" s="1"/>
  <c r="F70" i="9"/>
  <c r="H69" i="9"/>
  <c r="G69" i="9"/>
  <c r="F69" i="9"/>
  <c r="H68" i="9"/>
  <c r="G68" i="9"/>
  <c r="F68" i="9"/>
  <c r="E68" i="9"/>
  <c r="B68" i="9" s="1"/>
  <c r="H67" i="9"/>
  <c r="G67" i="9"/>
  <c r="E67" i="9" s="1"/>
  <c r="B67" i="9" s="1"/>
  <c r="F67" i="9"/>
  <c r="H66" i="9"/>
  <c r="G66" i="9"/>
  <c r="E66" i="9" s="1"/>
  <c r="B66" i="9" s="1"/>
  <c r="F66" i="9"/>
  <c r="H65" i="9"/>
  <c r="G65" i="9"/>
  <c r="F65" i="9"/>
  <c r="E65" i="9"/>
  <c r="B65" i="9" s="1"/>
  <c r="H64" i="9"/>
  <c r="E64" i="9" s="1"/>
  <c r="B64" i="9" s="1"/>
  <c r="G64" i="9"/>
  <c r="F64" i="9"/>
  <c r="H63" i="9"/>
  <c r="G63" i="9"/>
  <c r="F63" i="9"/>
  <c r="E63" i="9"/>
  <c r="H62" i="9"/>
  <c r="G62" i="9"/>
  <c r="E62" i="9" s="1"/>
  <c r="B62" i="9" s="1"/>
  <c r="F62" i="9"/>
  <c r="H61" i="9"/>
  <c r="G61" i="9"/>
  <c r="F61" i="9"/>
  <c r="H60" i="9"/>
  <c r="G60" i="9"/>
  <c r="F60" i="9"/>
  <c r="E60" i="9"/>
  <c r="B60" i="9" s="1"/>
  <c r="H59" i="9"/>
  <c r="G59" i="9"/>
  <c r="E59" i="9" s="1"/>
  <c r="B59" i="9" s="1"/>
  <c r="F59" i="9"/>
  <c r="H58" i="9"/>
  <c r="G58" i="9"/>
  <c r="F58" i="9"/>
  <c r="H57" i="9"/>
  <c r="G57" i="9"/>
  <c r="F57" i="9"/>
  <c r="E57" i="9"/>
  <c r="B57" i="9" s="1"/>
  <c r="H56" i="9"/>
  <c r="E56" i="9" s="1"/>
  <c r="B56" i="9" s="1"/>
  <c r="G56" i="9"/>
  <c r="F56" i="9"/>
  <c r="H55" i="9"/>
  <c r="G55" i="9"/>
  <c r="F55" i="9"/>
  <c r="H54" i="9"/>
  <c r="G54" i="9"/>
  <c r="F54" i="9"/>
  <c r="H53" i="9"/>
  <c r="G53" i="9"/>
  <c r="F53" i="9"/>
  <c r="H52" i="9"/>
  <c r="E52" i="9" s="1"/>
  <c r="B52" i="9" s="1"/>
  <c r="G52" i="9"/>
  <c r="F52" i="9"/>
  <c r="H51" i="9"/>
  <c r="G51" i="9"/>
  <c r="F51" i="9"/>
  <c r="H50" i="9"/>
  <c r="G50" i="9"/>
  <c r="E50" i="9" s="1"/>
  <c r="B50" i="9" s="1"/>
  <c r="F50" i="9"/>
  <c r="H49" i="9"/>
  <c r="E49" i="9" s="1"/>
  <c r="B49" i="9" s="1"/>
  <c r="G49" i="9"/>
  <c r="F49" i="9"/>
  <c r="H48" i="9"/>
  <c r="E48" i="9" s="1"/>
  <c r="B48" i="9" s="1"/>
  <c r="G48" i="9"/>
  <c r="F48" i="9"/>
  <c r="H47" i="9"/>
  <c r="G47" i="9"/>
  <c r="E47" i="9" s="1"/>
  <c r="F47" i="9"/>
  <c r="H46" i="9"/>
  <c r="G46" i="9"/>
  <c r="F46" i="9"/>
  <c r="H45" i="9"/>
  <c r="G45" i="9"/>
  <c r="E45" i="9" s="1"/>
  <c r="B45" i="9" s="1"/>
  <c r="F45" i="9"/>
  <c r="H44" i="9"/>
  <c r="G44" i="9"/>
  <c r="F44" i="9"/>
  <c r="E44" i="9"/>
  <c r="B44" i="9" s="1"/>
  <c r="H43" i="9"/>
  <c r="G43" i="9"/>
  <c r="E43" i="9" s="1"/>
  <c r="B43" i="9" s="1"/>
  <c r="F43" i="9"/>
  <c r="H42" i="9"/>
  <c r="G42" i="9"/>
  <c r="E42" i="9" s="1"/>
  <c r="B42" i="9" s="1"/>
  <c r="F42" i="9"/>
  <c r="H41" i="9"/>
  <c r="G41" i="9"/>
  <c r="F41" i="9"/>
  <c r="E41" i="9"/>
  <c r="B41" i="9"/>
  <c r="H40" i="9"/>
  <c r="E40" i="9" s="1"/>
  <c r="B40" i="9" s="1"/>
  <c r="G40" i="9"/>
  <c r="F40" i="9"/>
  <c r="H39" i="9"/>
  <c r="G39" i="9"/>
  <c r="F39" i="9"/>
  <c r="E39" i="9"/>
  <c r="B39" i="9" s="1"/>
  <c r="H38" i="9"/>
  <c r="G38" i="9"/>
  <c r="F38" i="9"/>
  <c r="H37" i="9"/>
  <c r="G37" i="9"/>
  <c r="F37" i="9"/>
  <c r="H36" i="9"/>
  <c r="G36" i="9"/>
  <c r="F36" i="9"/>
  <c r="H35" i="9"/>
  <c r="G35" i="9"/>
  <c r="E35" i="9" s="1"/>
  <c r="B35" i="9" s="1"/>
  <c r="F35" i="9"/>
  <c r="H34" i="9"/>
  <c r="G34" i="9"/>
  <c r="F34" i="9"/>
  <c r="H33" i="9"/>
  <c r="G33" i="9"/>
  <c r="F33" i="9"/>
  <c r="E33" i="9"/>
  <c r="B33" i="9" s="1"/>
  <c r="H32" i="9"/>
  <c r="E32" i="9" s="1"/>
  <c r="B32" i="9" s="1"/>
  <c r="G32" i="9"/>
  <c r="F32" i="9"/>
  <c r="H31" i="9"/>
  <c r="G31" i="9"/>
  <c r="E31" i="9" s="1"/>
  <c r="F31" i="9"/>
  <c r="H30" i="9"/>
  <c r="G30" i="9"/>
  <c r="E30" i="9" s="1"/>
  <c r="B30" i="9" s="1"/>
  <c r="F30" i="9"/>
  <c r="H29" i="9"/>
  <c r="G29" i="9"/>
  <c r="F29" i="9"/>
  <c r="H28" i="9"/>
  <c r="G28" i="9"/>
  <c r="F28" i="9"/>
  <c r="E28" i="9"/>
  <c r="B28" i="9" s="1"/>
  <c r="H27" i="9"/>
  <c r="G27" i="9"/>
  <c r="E27" i="9" s="1"/>
  <c r="B27" i="9" s="1"/>
  <c r="F27" i="9"/>
  <c r="H26" i="9"/>
  <c r="G26" i="9"/>
  <c r="F26" i="9"/>
  <c r="H25" i="9"/>
  <c r="G25" i="9"/>
  <c r="F25" i="9"/>
  <c r="E25" i="9"/>
  <c r="B25" i="9"/>
  <c r="F24" i="9"/>
  <c r="F4" i="9"/>
  <c r="O3" i="9"/>
  <c r="G296" i="9" s="1"/>
  <c r="I3" i="9"/>
  <c r="H3" i="9"/>
  <c r="G3" i="9"/>
  <c r="D104" i="8"/>
  <c r="C1681" i="1" s="1"/>
  <c r="H1681" i="1" s="1"/>
  <c r="D97" i="8"/>
  <c r="D92" i="8"/>
  <c r="C1669" i="1" s="1"/>
  <c r="D87" i="8"/>
  <c r="D82" i="8"/>
  <c r="D77" i="8"/>
  <c r="D72" i="8"/>
  <c r="D67" i="8"/>
  <c r="D62" i="8"/>
  <c r="D57" i="8"/>
  <c r="C1634" i="1" s="1"/>
  <c r="D52" i="8"/>
  <c r="D46" i="8"/>
  <c r="D37" i="8"/>
  <c r="D27" i="8"/>
  <c r="D25" i="8" s="1"/>
  <c r="D18" i="8"/>
  <c r="D8" i="8"/>
  <c r="C1585" i="1" s="1"/>
  <c r="E44" i="7"/>
  <c r="D44" i="7"/>
  <c r="E39" i="7"/>
  <c r="E38" i="7" s="1"/>
  <c r="I34" i="3" s="1"/>
  <c r="D39" i="7"/>
  <c r="D38" i="7" s="1"/>
  <c r="H34" i="3" s="1"/>
  <c r="E30" i="7"/>
  <c r="D30" i="7"/>
  <c r="E23" i="7"/>
  <c r="E22" i="7" s="1"/>
  <c r="D23" i="7"/>
  <c r="E14" i="7"/>
  <c r="D14" i="7"/>
  <c r="E7" i="7"/>
  <c r="D7" i="7"/>
  <c r="D6" i="7" s="1"/>
  <c r="E6" i="7"/>
  <c r="E5" i="7" s="1"/>
  <c r="F140" i="6"/>
  <c r="F139" i="6"/>
  <c r="F138" i="6"/>
  <c r="F137" i="6"/>
  <c r="F136" i="6"/>
  <c r="F135" i="6"/>
  <c r="F134" i="6"/>
  <c r="F133" i="6"/>
  <c r="F132" i="6"/>
  <c r="F131" i="6"/>
  <c r="F130" i="6"/>
  <c r="E130" i="6"/>
  <c r="E129" i="6" s="1"/>
  <c r="D130" i="6"/>
  <c r="D129" i="6"/>
  <c r="F129" i="6" s="1"/>
  <c r="F128" i="6"/>
  <c r="F127" i="6"/>
  <c r="F126" i="6"/>
  <c r="F125" i="6"/>
  <c r="F124" i="6"/>
  <c r="F123" i="6"/>
  <c r="E122" i="6"/>
  <c r="D122" i="6"/>
  <c r="F122" i="6" s="1"/>
  <c r="F121" i="6"/>
  <c r="F120" i="6"/>
  <c r="F119" i="6"/>
  <c r="F118" i="6"/>
  <c r="E118" i="6"/>
  <c r="D118" i="6"/>
  <c r="F117" i="6"/>
  <c r="F116" i="6"/>
  <c r="F115" i="6"/>
  <c r="E115" i="6"/>
  <c r="E114" i="6" s="1"/>
  <c r="I29" i="3"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F39" i="6"/>
  <c r="E39" i="6"/>
  <c r="E35" i="6" s="1"/>
  <c r="D39" i="6"/>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6" i="6"/>
  <c r="D5"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297" i="5"/>
  <c r="D296" i="5" s="1"/>
  <c r="F296" i="5" s="1"/>
  <c r="F295" i="5"/>
  <c r="F294" i="5"/>
  <c r="F293" i="5"/>
  <c r="F292" i="5"/>
  <c r="E291" i="5"/>
  <c r="D291" i="5"/>
  <c r="F291" i="5" s="1"/>
  <c r="F290" i="5"/>
  <c r="F289" i="5"/>
  <c r="F288" i="5"/>
  <c r="F287" i="5"/>
  <c r="F286" i="5"/>
  <c r="F285" i="5"/>
  <c r="F284" i="5"/>
  <c r="F283" i="5"/>
  <c r="F282" i="5"/>
  <c r="F281" i="5"/>
  <c r="F280" i="5"/>
  <c r="F279" i="5"/>
  <c r="F278" i="5"/>
  <c r="E277" i="5"/>
  <c r="D277" i="5"/>
  <c r="F277" i="5" s="1"/>
  <c r="F276" i="5"/>
  <c r="F275" i="5"/>
  <c r="E274" i="5"/>
  <c r="D274" i="5"/>
  <c r="F274" i="5" s="1"/>
  <c r="F273" i="5"/>
  <c r="F272" i="5"/>
  <c r="F271" i="5"/>
  <c r="F270" i="5"/>
  <c r="F269" i="5"/>
  <c r="F268" i="5"/>
  <c r="F267" i="5"/>
  <c r="F266" i="5"/>
  <c r="F265" i="5"/>
  <c r="F264" i="5"/>
  <c r="E264" i="5"/>
  <c r="D264" i="5"/>
  <c r="F263" i="5"/>
  <c r="F262" i="5"/>
  <c r="F261" i="5"/>
  <c r="F260" i="5"/>
  <c r="E260" i="5"/>
  <c r="D260" i="5"/>
  <c r="F259" i="5"/>
  <c r="F258" i="5"/>
  <c r="F257" i="5"/>
  <c r="E256" i="5"/>
  <c r="E255" i="5" s="1"/>
  <c r="D256" i="5"/>
  <c r="D255" i="5" s="1"/>
  <c r="F255" i="5" s="1"/>
  <c r="F254" i="5"/>
  <c r="F253" i="5"/>
  <c r="F252" i="5"/>
  <c r="E252" i="5"/>
  <c r="E251" i="5" s="1"/>
  <c r="I24" i="3" s="1"/>
  <c r="D252" i="5"/>
  <c r="F250" i="5"/>
  <c r="F249" i="5"/>
  <c r="E248" i="5"/>
  <c r="D1252" i="1" s="1"/>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E219" i="5" s="1"/>
  <c r="H339" i="9" s="1"/>
  <c r="D220" i="5"/>
  <c r="F218" i="5"/>
  <c r="F217" i="5"/>
  <c r="F216" i="5"/>
  <c r="F215" i="5"/>
  <c r="F214" i="5"/>
  <c r="F213" i="5"/>
  <c r="F212" i="5"/>
  <c r="E211" i="5"/>
  <c r="D211" i="5"/>
  <c r="F211" i="5" s="1"/>
  <c r="F210" i="5"/>
  <c r="F209" i="5"/>
  <c r="F208" i="5"/>
  <c r="F207" i="5"/>
  <c r="F206" i="5"/>
  <c r="F205" i="5"/>
  <c r="E204" i="5"/>
  <c r="D204" i="5"/>
  <c r="E203" i="5"/>
  <c r="H338" i="9" s="1"/>
  <c r="F202" i="5"/>
  <c r="F201" i="5"/>
  <c r="F200" i="5"/>
  <c r="F199" i="5"/>
  <c r="F198" i="5"/>
  <c r="F197" i="5"/>
  <c r="E197" i="5"/>
  <c r="H337" i="9" s="1"/>
  <c r="D197" i="5"/>
  <c r="G337" i="9" s="1"/>
  <c r="F196" i="5"/>
  <c r="F195" i="5"/>
  <c r="F194" i="5"/>
  <c r="F193" i="5"/>
  <c r="F192" i="5"/>
  <c r="F191" i="5"/>
  <c r="F190" i="5"/>
  <c r="F189" i="5"/>
  <c r="F188" i="5"/>
  <c r="F187" i="5"/>
  <c r="E186" i="5"/>
  <c r="E178" i="5" s="1"/>
  <c r="D186" i="5"/>
  <c r="F185" i="5"/>
  <c r="F184" i="5"/>
  <c r="F183" i="5"/>
  <c r="F182" i="5"/>
  <c r="E181" i="5"/>
  <c r="D181" i="5"/>
  <c r="F181" i="5"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F136" i="5"/>
  <c r="E136" i="5"/>
  <c r="D136" i="5"/>
  <c r="E135" i="5"/>
  <c r="D135" i="5"/>
  <c r="F135" i="5" s="1"/>
  <c r="F134" i="5"/>
  <c r="F133" i="5"/>
  <c r="F132" i="5"/>
  <c r="F131" i="5"/>
  <c r="F130" i="5"/>
  <c r="F129" i="5"/>
  <c r="F128" i="5"/>
  <c r="F127" i="5"/>
  <c r="E127" i="5"/>
  <c r="D1132" i="1" s="1"/>
  <c r="D127" i="5"/>
  <c r="F126" i="5"/>
  <c r="F125" i="5"/>
  <c r="F124" i="5"/>
  <c r="F123" i="5"/>
  <c r="F122" i="5"/>
  <c r="F121" i="5"/>
  <c r="F120" i="5"/>
  <c r="E120" i="5"/>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4" i="9" s="1"/>
  <c r="D89" i="5"/>
  <c r="E88" i="5"/>
  <c r="F87" i="5"/>
  <c r="F86" i="5"/>
  <c r="F85" i="5"/>
  <c r="F84" i="5"/>
  <c r="F83" i="5"/>
  <c r="F82" i="5"/>
  <c r="E82" i="5"/>
  <c r="D82" i="5"/>
  <c r="F81" i="5"/>
  <c r="F80" i="5"/>
  <c r="F79" i="5"/>
  <c r="F78" i="5"/>
  <c r="F77" i="5"/>
  <c r="F76" i="5"/>
  <c r="E76" i="5"/>
  <c r="D76" i="5"/>
  <c r="F75" i="5"/>
  <c r="F74" i="5"/>
  <c r="F73" i="5"/>
  <c r="F72" i="5"/>
  <c r="E71" i="5"/>
  <c r="D71" i="5"/>
  <c r="D70" i="5" s="1"/>
  <c r="F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F642" i="4"/>
  <c r="F641" i="4"/>
  <c r="F638" i="4"/>
  <c r="F637" i="4"/>
  <c r="F636" i="4"/>
  <c r="E636" i="4"/>
  <c r="D636" i="4"/>
  <c r="F635" i="4"/>
  <c r="F634" i="4"/>
  <c r="F633" i="4"/>
  <c r="E633" i="4"/>
  <c r="D633" i="4"/>
  <c r="F632" i="4"/>
  <c r="F631" i="4"/>
  <c r="E630" i="4"/>
  <c r="D630" i="4"/>
  <c r="E629" i="4"/>
  <c r="D623" i="1"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8" i="4"/>
  <c r="E607" i="4"/>
  <c r="H156" i="9" s="1"/>
  <c r="D607" i="4"/>
  <c r="G156" i="9" s="1"/>
  <c r="F606" i="4"/>
  <c r="F605" i="4"/>
  <c r="F604" i="4"/>
  <c r="F603" i="4"/>
  <c r="E603" i="4"/>
  <c r="D603" i="4"/>
  <c r="F602" i="4"/>
  <c r="F601" i="4"/>
  <c r="F600" i="4"/>
  <c r="F599" i="4"/>
  <c r="F598" i="4"/>
  <c r="E598" i="4"/>
  <c r="E597" i="4" s="1"/>
  <c r="D591" i="1" s="1"/>
  <c r="D598" i="4"/>
  <c r="F596" i="4"/>
  <c r="F595" i="4"/>
  <c r="F594" i="4"/>
  <c r="E594" i="4"/>
  <c r="D594" i="4"/>
  <c r="F593" i="4"/>
  <c r="F592" i="4"/>
  <c r="F591" i="4"/>
  <c r="E591" i="4"/>
  <c r="D591" i="4"/>
  <c r="F590" i="4"/>
  <c r="F589" i="4"/>
  <c r="E589" i="4"/>
  <c r="D589" i="4"/>
  <c r="F588" i="4"/>
  <c r="F587" i="4"/>
  <c r="F586" i="4"/>
  <c r="E585" i="4"/>
  <c r="E584" i="4" s="1"/>
  <c r="D578" i="1" s="1"/>
  <c r="D585" i="4"/>
  <c r="F583" i="4"/>
  <c r="F582" i="4"/>
  <c r="E581" i="4"/>
  <c r="D581" i="4"/>
  <c r="F581" i="4" s="1"/>
  <c r="F580" i="4"/>
  <c r="F579" i="4"/>
  <c r="F578" i="4"/>
  <c r="E578" i="4"/>
  <c r="G218" i="9" s="1"/>
  <c r="E218" i="9" s="1"/>
  <c r="B218" i="9" s="1"/>
  <c r="D578" i="4"/>
  <c r="F577" i="4"/>
  <c r="F576" i="4"/>
  <c r="E575" i="4"/>
  <c r="D575" i="4"/>
  <c r="F575" i="4" s="1"/>
  <c r="F574" i="4"/>
  <c r="F573" i="4"/>
  <c r="E572" i="4"/>
  <c r="D572" i="4"/>
  <c r="F572" i="4" s="1"/>
  <c r="E571" i="4"/>
  <c r="D565" i="1" s="1"/>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E536" i="4" s="1"/>
  <c r="D550" i="4"/>
  <c r="F549" i="4"/>
  <c r="F548" i="4"/>
  <c r="F547" i="4"/>
  <c r="F546" i="4"/>
  <c r="F545" i="4"/>
  <c r="E545" i="4"/>
  <c r="D545" i="4"/>
  <c r="F544" i="4"/>
  <c r="F543" i="4"/>
  <c r="E542" i="4"/>
  <c r="D542" i="4"/>
  <c r="F542" i="4" s="1"/>
  <c r="F541" i="4"/>
  <c r="F540" i="4"/>
  <c r="F539" i="4"/>
  <c r="F538" i="4"/>
  <c r="E537" i="4"/>
  <c r="D537" i="4"/>
  <c r="F537" i="4" s="1"/>
  <c r="D536" i="4"/>
  <c r="F534" i="4"/>
  <c r="F533" i="4"/>
  <c r="F532" i="4"/>
  <c r="E532" i="4"/>
  <c r="D532" i="4"/>
  <c r="F531" i="4"/>
  <c r="F530" i="4"/>
  <c r="E529" i="4"/>
  <c r="D529" i="4"/>
  <c r="G222" i="9" s="1"/>
  <c r="E222" i="9" s="1"/>
  <c r="B222" i="9" s="1"/>
  <c r="F528" i="4"/>
  <c r="F527" i="4"/>
  <c r="F526" i="4"/>
  <c r="E526" i="4"/>
  <c r="D526" i="4"/>
  <c r="F525" i="4"/>
  <c r="F524" i="4"/>
  <c r="E523" i="4"/>
  <c r="E522" i="4" s="1"/>
  <c r="D516" i="1" s="1"/>
  <c r="D523" i="4"/>
  <c r="F521" i="4"/>
  <c r="F520" i="4"/>
  <c r="F519" i="4"/>
  <c r="F518" i="4"/>
  <c r="F517" i="4"/>
  <c r="F516" i="4"/>
  <c r="F515" i="4"/>
  <c r="F514" i="4"/>
  <c r="E514" i="4"/>
  <c r="D514" i="4"/>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2" i="1" s="1"/>
  <c r="D488" i="4"/>
  <c r="F487" i="4"/>
  <c r="F486" i="4"/>
  <c r="E485" i="4"/>
  <c r="D485" i="4"/>
  <c r="F485" i="4" s="1"/>
  <c r="F484" i="4"/>
  <c r="F483" i="4"/>
  <c r="F482" i="4"/>
  <c r="F481" i="4"/>
  <c r="E480" i="4"/>
  <c r="D480" i="4"/>
  <c r="F478" i="4"/>
  <c r="F477" i="4"/>
  <c r="E476" i="4"/>
  <c r="D476" i="4"/>
  <c r="F476" i="4" s="1"/>
  <c r="F475" i="4"/>
  <c r="F474" i="4"/>
  <c r="F473" i="4"/>
  <c r="E473" i="4"/>
  <c r="D473" i="4"/>
  <c r="F472" i="4"/>
  <c r="F471" i="4"/>
  <c r="F470" i="4"/>
  <c r="E470" i="4"/>
  <c r="D470" i="4"/>
  <c r="F469" i="4"/>
  <c r="F468" i="4"/>
  <c r="E467" i="4"/>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E431" i="4" s="1"/>
  <c r="D437" i="4"/>
  <c r="F437" i="4" s="1"/>
  <c r="F436" i="4"/>
  <c r="F435" i="4"/>
  <c r="F434" i="4"/>
  <c r="F433" i="4"/>
  <c r="E432" i="4"/>
  <c r="D432" i="4"/>
  <c r="E428" i="4"/>
  <c r="D423" i="1" s="1"/>
  <c r="D428" i="4"/>
  <c r="F428" i="4" s="1"/>
  <c r="E427" i="4"/>
  <c r="F427" i="4" s="1"/>
  <c r="D427" i="4"/>
  <c r="E426" i="4"/>
  <c r="D426" i="4"/>
  <c r="D647" i="4" s="1"/>
  <c r="F647" i="4" s="1"/>
  <c r="F421" i="4"/>
  <c r="F420" i="4"/>
  <c r="F419" i="4"/>
  <c r="F416" i="4"/>
  <c r="F415" i="4"/>
  <c r="F414" i="4"/>
  <c r="F413" i="4"/>
  <c r="E412" i="4"/>
  <c r="D412" i="4"/>
  <c r="F411" i="4"/>
  <c r="E410" i="4"/>
  <c r="D410" i="4"/>
  <c r="F410" i="4" s="1"/>
  <c r="F409" i="4"/>
  <c r="F408" i="4"/>
  <c r="F407" i="4"/>
  <c r="E407" i="4"/>
  <c r="E406" i="4" s="1"/>
  <c r="D407" i="4"/>
  <c r="D406" i="4"/>
  <c r="F406" i="4" s="1"/>
  <c r="F405" i="4"/>
  <c r="F404" i="4"/>
  <c r="F403" i="4"/>
  <c r="F402" i="4"/>
  <c r="F401" i="4"/>
  <c r="E401" i="4"/>
  <c r="D401" i="4"/>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E379" i="4"/>
  <c r="D379" i="4"/>
  <c r="F378" i="4"/>
  <c r="F377" i="4"/>
  <c r="F376" i="4"/>
  <c r="F375" i="4"/>
  <c r="E374" i="4"/>
  <c r="D374" i="4"/>
  <c r="F372" i="4"/>
  <c r="F371" i="4"/>
  <c r="F370" i="4"/>
  <c r="F369" i="4"/>
  <c r="F368" i="4"/>
  <c r="F367" i="4"/>
  <c r="E366" i="4"/>
  <c r="D366" i="4"/>
  <c r="F366" i="4" s="1"/>
  <c r="F365" i="4"/>
  <c r="F364" i="4"/>
  <c r="F363" i="4"/>
  <c r="F362" i="4"/>
  <c r="E362" i="4"/>
  <c r="D362" i="4"/>
  <c r="E361" i="4"/>
  <c r="D361" i="4"/>
  <c r="F359" i="4"/>
  <c r="E358" i="4"/>
  <c r="D358" i="4"/>
  <c r="F358" i="4" s="1"/>
  <c r="F357" i="4"/>
  <c r="F356" i="4"/>
  <c r="F355" i="4"/>
  <c r="E355" i="4"/>
  <c r="E354" i="4" s="1"/>
  <c r="D355"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5" i="4"/>
  <c r="F334" i="4"/>
  <c r="F333" i="4"/>
  <c r="F332" i="4"/>
  <c r="F331" i="4"/>
  <c r="F330" i="4"/>
  <c r="F329" i="4"/>
  <c r="F328" i="4"/>
  <c r="F327" i="4"/>
  <c r="E327" i="4"/>
  <c r="D327" i="4"/>
  <c r="F326" i="4"/>
  <c r="F325" i="4"/>
  <c r="F324" i="4"/>
  <c r="F323" i="4"/>
  <c r="F322" i="4"/>
  <c r="E322" i="4"/>
  <c r="D322" i="4"/>
  <c r="F320" i="4"/>
  <c r="F319" i="4"/>
  <c r="F318" i="4"/>
  <c r="F317" i="4"/>
  <c r="F316" i="4"/>
  <c r="F315" i="4"/>
  <c r="E314" i="4"/>
  <c r="D314" i="4"/>
  <c r="F314" i="4" s="1"/>
  <c r="F313" i="4"/>
  <c r="F312" i="4"/>
  <c r="F311" i="4"/>
  <c r="F310" i="4"/>
  <c r="E310" i="4"/>
  <c r="D310" i="4"/>
  <c r="E309" i="4"/>
  <c r="D309" i="4"/>
  <c r="F309" i="4" s="1"/>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E273" i="4" s="1"/>
  <c r="D283" i="4"/>
  <c r="F283" i="4" s="1"/>
  <c r="F282" i="4"/>
  <c r="F281" i="4"/>
  <c r="F280" i="4"/>
  <c r="F279" i="4"/>
  <c r="E278" i="4"/>
  <c r="D278" i="4"/>
  <c r="F278" i="4" s="1"/>
  <c r="F277" i="4"/>
  <c r="F276" i="4"/>
  <c r="F275" i="4"/>
  <c r="F274" i="4"/>
  <c r="E274" i="4"/>
  <c r="D274" i="4"/>
  <c r="D273" i="4"/>
  <c r="F273" i="4" s="1"/>
  <c r="F272" i="4"/>
  <c r="F271" i="4"/>
  <c r="F270" i="4"/>
  <c r="E269" i="4"/>
  <c r="D269" i="4"/>
  <c r="F269" i="4" s="1"/>
  <c r="F268" i="4"/>
  <c r="F267" i="4"/>
  <c r="F266" i="4"/>
  <c r="F265" i="4"/>
  <c r="F264" i="4"/>
  <c r="E263" i="4"/>
  <c r="D263" i="4"/>
  <c r="F263" i="4" s="1"/>
  <c r="F262" i="4"/>
  <c r="E262" i="4"/>
  <c r="D258" i="1" s="1"/>
  <c r="D262" i="4"/>
  <c r="F261" i="4"/>
  <c r="F260" i="4"/>
  <c r="F259" i="4"/>
  <c r="F258" i="4"/>
  <c r="E257" i="4"/>
  <c r="D257" i="4"/>
  <c r="F256" i="4"/>
  <c r="F255" i="4"/>
  <c r="F254" i="4"/>
  <c r="E254" i="4"/>
  <c r="D254" i="4"/>
  <c r="F253" i="4"/>
  <c r="F252" i="4"/>
  <c r="F251" i="4"/>
  <c r="F250" i="4"/>
  <c r="E250" i="4"/>
  <c r="D250" i="4"/>
  <c r="F249" i="4"/>
  <c r="F248" i="4"/>
  <c r="F247" i="4"/>
  <c r="E246" i="4"/>
  <c r="D242" i="1" s="1"/>
  <c r="D246" i="4"/>
  <c r="F246" i="4" s="1"/>
  <c r="F245" i="4"/>
  <c r="F244" i="4"/>
  <c r="F243" i="4"/>
  <c r="E242" i="4"/>
  <c r="D242" i="4"/>
  <c r="F242" i="4" s="1"/>
  <c r="F241" i="4"/>
  <c r="F240" i="4"/>
  <c r="F239" i="4"/>
  <c r="F238" i="4"/>
  <c r="E237" i="4"/>
  <c r="D237" i="4"/>
  <c r="F237" i="4" s="1"/>
  <c r="F236" i="4"/>
  <c r="F235" i="4"/>
  <c r="F234" i="4"/>
  <c r="E234" i="4"/>
  <c r="D230" i="1" s="1"/>
  <c r="D234" i="4"/>
  <c r="F233" i="4"/>
  <c r="F232" i="4"/>
  <c r="E231" i="4"/>
  <c r="D231" i="4"/>
  <c r="F229" i="4"/>
  <c r="F228" i="4"/>
  <c r="F227" i="4"/>
  <c r="F226" i="4"/>
  <c r="F225" i="4"/>
  <c r="E225" i="4"/>
  <c r="D225" i="4"/>
  <c r="F224" i="4"/>
  <c r="F223" i="4"/>
  <c r="E222" i="4"/>
  <c r="D222" i="4"/>
  <c r="F222" i="4" s="1"/>
  <c r="E221" i="4"/>
  <c r="D217" i="1" s="1"/>
  <c r="F220" i="4"/>
  <c r="F219" i="4"/>
  <c r="F218" i="4"/>
  <c r="F217" i="4"/>
  <c r="E216" i="4"/>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D190" i="1" s="1"/>
  <c r="H190" i="1" s="1"/>
  <c r="D194" i="4"/>
  <c r="F193" i="4"/>
  <c r="F192" i="4"/>
  <c r="F191" i="4"/>
  <c r="F190" i="4"/>
  <c r="E189" i="4"/>
  <c r="D185" i="1" s="1"/>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1" i="1" s="1"/>
  <c r="H161" i="1" s="1"/>
  <c r="D165" i="4"/>
  <c r="D164"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E140" i="4" s="1"/>
  <c r="D136" i="1" s="1"/>
  <c r="D141" i="4"/>
  <c r="F139" i="4"/>
  <c r="F138" i="4"/>
  <c r="F137" i="4"/>
  <c r="F136" i="4"/>
  <c r="F135" i="4"/>
  <c r="E135" i="4"/>
  <c r="E134" i="4" s="1"/>
  <c r="D130" i="1" s="1"/>
  <c r="G130" i="1" s="1"/>
  <c r="D135" i="4"/>
  <c r="D134" i="4" s="1"/>
  <c r="F133" i="4"/>
  <c r="F132" i="4"/>
  <c r="F131" i="4"/>
  <c r="F130" i="4"/>
  <c r="F129" i="4"/>
  <c r="E129" i="4"/>
  <c r="D129" i="4"/>
  <c r="F128" i="4"/>
  <c r="F127" i="4"/>
  <c r="E126" i="4"/>
  <c r="E125" i="4" s="1"/>
  <c r="F125" i="4" s="1"/>
  <c r="D126" i="4"/>
  <c r="D125" i="4" s="1"/>
  <c r="F124" i="4"/>
  <c r="F123" i="4"/>
  <c r="F122" i="4"/>
  <c r="F121" i="4"/>
  <c r="F120" i="4"/>
  <c r="E120" i="4"/>
  <c r="D120" i="4"/>
  <c r="F119" i="4"/>
  <c r="F118" i="4"/>
  <c r="F117" i="4"/>
  <c r="F116" i="4"/>
  <c r="F115" i="4"/>
  <c r="F114" i="4"/>
  <c r="F113" i="4"/>
  <c r="F112" i="4"/>
  <c r="E112" i="4"/>
  <c r="D112" i="4"/>
  <c r="F111" i="4"/>
  <c r="F110" i="4"/>
  <c r="F109" i="4"/>
  <c r="F108" i="4"/>
  <c r="F107" i="4"/>
  <c r="E107" i="4"/>
  <c r="D107" i="4"/>
  <c r="D106" i="4"/>
  <c r="F105" i="4"/>
  <c r="F104" i="4"/>
  <c r="F103" i="4"/>
  <c r="F102" i="4"/>
  <c r="F101" i="4"/>
  <c r="F100" i="4"/>
  <c r="F99" i="4"/>
  <c r="F98" i="4"/>
  <c r="E98" i="4"/>
  <c r="D94" i="1" s="1"/>
  <c r="D98" i="4"/>
  <c r="F97" i="4"/>
  <c r="F96" i="4"/>
  <c r="F95" i="4"/>
  <c r="F94" i="4"/>
  <c r="F93" i="4"/>
  <c r="F92" i="4"/>
  <c r="F91" i="4"/>
  <c r="E91" i="4"/>
  <c r="D91" i="4"/>
  <c r="D82" i="4" s="1"/>
  <c r="F90" i="4"/>
  <c r="F89" i="4"/>
  <c r="F88" i="4"/>
  <c r="F87" i="4"/>
  <c r="F86" i="4"/>
  <c r="F85" i="4"/>
  <c r="F84" i="4"/>
  <c r="F83" i="4"/>
  <c r="E83" i="4"/>
  <c r="D83" i="4"/>
  <c r="F81" i="4"/>
  <c r="F80" i="4"/>
  <c r="F79" i="4"/>
  <c r="F78" i="4"/>
  <c r="E77" i="4"/>
  <c r="D77" i="4"/>
  <c r="F77" i="4" s="1"/>
  <c r="F76" i="4"/>
  <c r="F75" i="4"/>
  <c r="E74" i="4"/>
  <c r="D74" i="4"/>
  <c r="F73" i="4"/>
  <c r="F72" i="4"/>
  <c r="E71" i="4"/>
  <c r="D71" i="4"/>
  <c r="F71" i="4" s="1"/>
  <c r="F70" i="4"/>
  <c r="F69" i="4"/>
  <c r="F68" i="4"/>
  <c r="E68" i="4"/>
  <c r="D68" i="4"/>
  <c r="F67" i="4"/>
  <c r="F66" i="4"/>
  <c r="F65" i="4"/>
  <c r="F64" i="4"/>
  <c r="E64" i="4"/>
  <c r="D64" i="4"/>
  <c r="F63" i="4"/>
  <c r="F62" i="4"/>
  <c r="E61" i="4"/>
  <c r="D61" i="4"/>
  <c r="F61" i="4" s="1"/>
  <c r="F60" i="4"/>
  <c r="F59" i="4"/>
  <c r="F58" i="4"/>
  <c r="E58" i="4"/>
  <c r="D58" i="4"/>
  <c r="F57" i="4"/>
  <c r="F56" i="4"/>
  <c r="F55" i="4"/>
  <c r="F54" i="4"/>
  <c r="F53" i="4"/>
  <c r="E53" i="4"/>
  <c r="D53" i="4"/>
  <c r="F52" i="4"/>
  <c r="F51" i="4"/>
  <c r="F50" i="4"/>
  <c r="E50" i="4"/>
  <c r="D50" i="4"/>
  <c r="F48" i="4"/>
  <c r="F47" i="4"/>
  <c r="F46" i="4"/>
  <c r="F45" i="4"/>
  <c r="F44" i="4"/>
  <c r="E44" i="4"/>
  <c r="D44" i="4"/>
  <c r="D43" i="4"/>
  <c r="F43" i="4" s="1"/>
  <c r="F42" i="4"/>
  <c r="F41" i="4"/>
  <c r="F40" i="4"/>
  <c r="F39" i="4"/>
  <c r="E39" i="4"/>
  <c r="D39" i="4"/>
  <c r="F38" i="4"/>
  <c r="F37" i="4"/>
  <c r="E36" i="4"/>
  <c r="D32" i="1" s="1"/>
  <c r="D36" i="4"/>
  <c r="F36" i="4" s="1"/>
  <c r="F35" i="4"/>
  <c r="F34" i="4"/>
  <c r="F33" i="4"/>
  <c r="F32" i="4"/>
  <c r="F31" i="4"/>
  <c r="F30" i="4"/>
  <c r="F29" i="4"/>
  <c r="E29" i="4"/>
  <c r="D29" i="4"/>
  <c r="F28" i="4"/>
  <c r="F27" i="4"/>
  <c r="F26" i="4"/>
  <c r="F25" i="4"/>
  <c r="F24" i="4"/>
  <c r="F23" i="4"/>
  <c r="E23" i="4"/>
  <c r="D23" i="4"/>
  <c r="F22" i="4"/>
  <c r="F21" i="4"/>
  <c r="F20" i="4"/>
  <c r="F19" i="4"/>
  <c r="F18" i="4"/>
  <c r="F17" i="4"/>
  <c r="E17" i="4"/>
  <c r="D17" i="4"/>
  <c r="D7" i="4" s="1"/>
  <c r="F16" i="4"/>
  <c r="F15" i="4"/>
  <c r="F14" i="4"/>
  <c r="F13" i="4"/>
  <c r="F12" i="4"/>
  <c r="F11" i="4"/>
  <c r="F10" i="4"/>
  <c r="F9" i="4"/>
  <c r="F8" i="4"/>
  <c r="E8" i="4"/>
  <c r="D8" i="4"/>
  <c r="I40" i="3"/>
  <c r="G40" i="3"/>
  <c r="B40" i="3"/>
  <c r="G39" i="3"/>
  <c r="B39" i="3"/>
  <c r="G38" i="3"/>
  <c r="B38" i="3"/>
  <c r="H37" i="3"/>
  <c r="G37" i="3"/>
  <c r="B37" i="3"/>
  <c r="I35" i="3"/>
  <c r="H35" i="3"/>
  <c r="G35" i="3"/>
  <c r="B35" i="3"/>
  <c r="G34" i="3"/>
  <c r="B34" i="3"/>
  <c r="I33" i="3"/>
  <c r="G33" i="3"/>
  <c r="B33" i="3"/>
  <c r="I32" i="3"/>
  <c r="G32" i="3"/>
  <c r="B32" i="3"/>
  <c r="G30" i="3"/>
  <c r="B30" i="3"/>
  <c r="G29" i="3"/>
  <c r="B29" i="3"/>
  <c r="I28" i="3"/>
  <c r="H28" i="3"/>
  <c r="G28" i="3"/>
  <c r="B28" i="3"/>
  <c r="G27" i="3"/>
  <c r="B27" i="3"/>
  <c r="I26" i="3"/>
  <c r="H26" i="3"/>
  <c r="G26" i="3"/>
  <c r="B26" i="3"/>
  <c r="G24" i="3"/>
  <c r="B24" i="3"/>
  <c r="G23" i="3"/>
  <c r="B23" i="3"/>
  <c r="G22" i="3"/>
  <c r="B22" i="3"/>
  <c r="G21" i="3"/>
  <c r="B21" i="3"/>
  <c r="G19" i="3"/>
  <c r="B19" i="3"/>
  <c r="G18" i="3"/>
  <c r="B18" i="3"/>
  <c r="G17" i="3"/>
  <c r="B17" i="3"/>
  <c r="G16" i="3"/>
  <c r="B16" i="3"/>
  <c r="H10" i="3" a="1"/>
  <c r="H10" i="3" s="1"/>
  <c r="L3" i="9" s="1"/>
  <c r="C1686" i="1"/>
  <c r="H1686" i="1" s="1"/>
  <c r="H1685" i="1"/>
  <c r="G1685" i="1"/>
  <c r="C1685" i="1"/>
  <c r="C1684" i="1"/>
  <c r="G1684" i="1" s="1"/>
  <c r="C1683" i="1"/>
  <c r="H1683" i="1" s="1"/>
  <c r="C1682" i="1"/>
  <c r="H1680" i="1"/>
  <c r="G1680" i="1"/>
  <c r="C1680" i="1"/>
  <c r="C1679" i="1"/>
  <c r="H1679" i="1" s="1"/>
  <c r="H1678" i="1"/>
  <c r="G1678" i="1"/>
  <c r="C1678" i="1"/>
  <c r="H1677" i="1"/>
  <c r="G1677" i="1"/>
  <c r="C1677" i="1"/>
  <c r="C1676" i="1"/>
  <c r="H1675" i="1"/>
  <c r="C1675" i="1"/>
  <c r="G1675" i="1" s="1"/>
  <c r="C1674" i="1"/>
  <c r="C1673" i="1"/>
  <c r="G1673" i="1" s="1"/>
  <c r="C1672" i="1"/>
  <c r="H1672" i="1" s="1"/>
  <c r="C1671" i="1"/>
  <c r="C1670" i="1"/>
  <c r="G1670" i="1" s="1"/>
  <c r="G1668" i="1"/>
  <c r="C1668" i="1"/>
  <c r="H1668" i="1" s="1"/>
  <c r="C1667" i="1"/>
  <c r="C1666" i="1"/>
  <c r="C1665" i="1"/>
  <c r="H1664" i="1"/>
  <c r="G1664" i="1"/>
  <c r="C1664" i="1"/>
  <c r="G1663" i="1"/>
  <c r="C1663" i="1"/>
  <c r="H1663" i="1" s="1"/>
  <c r="C1662" i="1"/>
  <c r="H1661" i="1"/>
  <c r="G1661" i="1"/>
  <c r="C1661" i="1"/>
  <c r="H1660" i="1"/>
  <c r="G1660" i="1"/>
  <c r="C1660" i="1"/>
  <c r="C1659" i="1"/>
  <c r="C1658" i="1"/>
  <c r="G1657" i="1"/>
  <c r="C1657" i="1"/>
  <c r="H1657" i="1" s="1"/>
  <c r="H1656" i="1"/>
  <c r="G1656" i="1"/>
  <c r="C1656" i="1"/>
  <c r="G1655" i="1"/>
  <c r="C1655" i="1"/>
  <c r="H1655" i="1" s="1"/>
  <c r="G1654" i="1"/>
  <c r="C1654" i="1"/>
  <c r="H1654" i="1" s="1"/>
  <c r="H1653" i="1"/>
  <c r="G1653" i="1"/>
  <c r="C1653" i="1"/>
  <c r="H1652" i="1"/>
  <c r="C1652" i="1"/>
  <c r="G1652" i="1" s="1"/>
  <c r="H1651" i="1"/>
  <c r="G1651" i="1"/>
  <c r="C1651" i="1"/>
  <c r="C1650" i="1"/>
  <c r="H1649" i="1"/>
  <c r="C1649" i="1"/>
  <c r="G1649" i="1" s="1"/>
  <c r="H1648" i="1"/>
  <c r="G1648" i="1"/>
  <c r="C1648" i="1"/>
  <c r="C1647" i="1"/>
  <c r="H1646" i="1"/>
  <c r="C1646" i="1"/>
  <c r="G1646" i="1" s="1"/>
  <c r="H1645" i="1"/>
  <c r="G1645" i="1"/>
  <c r="C1645" i="1"/>
  <c r="C1644" i="1"/>
  <c r="C1643" i="1"/>
  <c r="H1642" i="1"/>
  <c r="C1642" i="1"/>
  <c r="G1642" i="1" s="1"/>
  <c r="C1641" i="1"/>
  <c r="C1640" i="1"/>
  <c r="G1639" i="1"/>
  <c r="C1639" i="1"/>
  <c r="H1639" i="1" s="1"/>
  <c r="C1638" i="1"/>
  <c r="H1638" i="1" s="1"/>
  <c r="G1637" i="1"/>
  <c r="C1637" i="1"/>
  <c r="H1637" i="1" s="1"/>
  <c r="C1636" i="1"/>
  <c r="G1636" i="1" s="1"/>
  <c r="C1635" i="1"/>
  <c r="H1635" i="1" s="1"/>
  <c r="H1633" i="1"/>
  <c r="C1633" i="1"/>
  <c r="G1633" i="1" s="1"/>
  <c r="H1632" i="1"/>
  <c r="G1632" i="1"/>
  <c r="C1632" i="1"/>
  <c r="C1631" i="1"/>
  <c r="H1630" i="1"/>
  <c r="C1630" i="1"/>
  <c r="G1630" i="1" s="1"/>
  <c r="H1629" i="1"/>
  <c r="G1629" i="1"/>
  <c r="C1629" i="1"/>
  <c r="C1627" i="1"/>
  <c r="H1626" i="1"/>
  <c r="C1626" i="1"/>
  <c r="G1626" i="1" s="1"/>
  <c r="C1625" i="1"/>
  <c r="C1624" i="1"/>
  <c r="C1623" i="1"/>
  <c r="G1623" i="1" s="1"/>
  <c r="C1620" i="1"/>
  <c r="H1619" i="1"/>
  <c r="C1619" i="1"/>
  <c r="G1619" i="1" s="1"/>
  <c r="H1618" i="1"/>
  <c r="G1618" i="1"/>
  <c r="C1618" i="1"/>
  <c r="C1617" i="1"/>
  <c r="C1616" i="1"/>
  <c r="H1615" i="1"/>
  <c r="C1615" i="1"/>
  <c r="G1615" i="1" s="1"/>
  <c r="H1614" i="1"/>
  <c r="G1614" i="1"/>
  <c r="C1614" i="1"/>
  <c r="C1613" i="1"/>
  <c r="C1612" i="1"/>
  <c r="H1611" i="1"/>
  <c r="C1611" i="1"/>
  <c r="G1611" i="1" s="1"/>
  <c r="H1610" i="1"/>
  <c r="G1610" i="1"/>
  <c r="C1610" i="1"/>
  <c r="C1609" i="1"/>
  <c r="C1608" i="1"/>
  <c r="C1607" i="1"/>
  <c r="G1607" i="1" s="1"/>
  <c r="C1606" i="1"/>
  <c r="H1606" i="1" s="1"/>
  <c r="C1605" i="1"/>
  <c r="C1604" i="1"/>
  <c r="H1603" i="1"/>
  <c r="C1603" i="1"/>
  <c r="G1603" i="1" s="1"/>
  <c r="C1602" i="1"/>
  <c r="G1602" i="1" s="1"/>
  <c r="C1601" i="1"/>
  <c r="C1600" i="1"/>
  <c r="H1599" i="1"/>
  <c r="C1599" i="1"/>
  <c r="G1599" i="1" s="1"/>
  <c r="H1598" i="1"/>
  <c r="G1598" i="1"/>
  <c r="C1598" i="1"/>
  <c r="C1597" i="1"/>
  <c r="C1596" i="1"/>
  <c r="H1595" i="1"/>
  <c r="C1595" i="1"/>
  <c r="G1595" i="1" s="1"/>
  <c r="C1594" i="1"/>
  <c r="H1594" i="1" s="1"/>
  <c r="C1593" i="1"/>
  <c r="C1592" i="1"/>
  <c r="H1591" i="1"/>
  <c r="C1591" i="1"/>
  <c r="G1591" i="1" s="1"/>
  <c r="H1590" i="1"/>
  <c r="G1590" i="1"/>
  <c r="C1590" i="1"/>
  <c r="C1589" i="1"/>
  <c r="C1588" i="1"/>
  <c r="C1587" i="1"/>
  <c r="G1587" i="1" s="1"/>
  <c r="H1586" i="1"/>
  <c r="C1586" i="1"/>
  <c r="G1586" i="1" s="1"/>
  <c r="C1584" i="1"/>
  <c r="H1582" i="1"/>
  <c r="G1582" i="1"/>
  <c r="C1582" i="1"/>
  <c r="H1581" i="1"/>
  <c r="D1581" i="1"/>
  <c r="C1581" i="1"/>
  <c r="J1580" i="1"/>
  <c r="G1580" i="1"/>
  <c r="I1580" i="1" s="1"/>
  <c r="D1580" i="1"/>
  <c r="H1580" i="1" s="1"/>
  <c r="C1580" i="1"/>
  <c r="D1579" i="1"/>
  <c r="C1579" i="1"/>
  <c r="J1578" i="1"/>
  <c r="G1578" i="1"/>
  <c r="D1578" i="1"/>
  <c r="C1578" i="1"/>
  <c r="D1577" i="1"/>
  <c r="C1577" i="1"/>
  <c r="H1576" i="1"/>
  <c r="D1576" i="1"/>
  <c r="C1576" i="1"/>
  <c r="D1575" i="1"/>
  <c r="C1575" i="1"/>
  <c r="H1574" i="1"/>
  <c r="D1574" i="1"/>
  <c r="C1574" i="1"/>
  <c r="D1573" i="1"/>
  <c r="C1573" i="1"/>
  <c r="G1572" i="1"/>
  <c r="D1572" i="1"/>
  <c r="C1572" i="1"/>
  <c r="G1571" i="1"/>
  <c r="D1571" i="1"/>
  <c r="H1571" i="1" s="1"/>
  <c r="C1571" i="1"/>
  <c r="H1570" i="1"/>
  <c r="D1570" i="1"/>
  <c r="C1570" i="1"/>
  <c r="J1569" i="1"/>
  <c r="G1569" i="1"/>
  <c r="I1569" i="1" s="1"/>
  <c r="D1569" i="1"/>
  <c r="C1569" i="1"/>
  <c r="H1569" i="1" s="1"/>
  <c r="H1568" i="1"/>
  <c r="D1568" i="1"/>
  <c r="C1568" i="1"/>
  <c r="J1567" i="1"/>
  <c r="G1567" i="1"/>
  <c r="I1567" i="1" s="1"/>
  <c r="D1567" i="1"/>
  <c r="H1567" i="1" s="1"/>
  <c r="C1567" i="1"/>
  <c r="H1566" i="1"/>
  <c r="D1566" i="1"/>
  <c r="C1566" i="1"/>
  <c r="J1565" i="1"/>
  <c r="G1565" i="1"/>
  <c r="I1565" i="1" s="1"/>
  <c r="D1565" i="1"/>
  <c r="C1565" i="1"/>
  <c r="H1565" i="1" s="1"/>
  <c r="H1564" i="1"/>
  <c r="D1564" i="1"/>
  <c r="C1564" i="1"/>
  <c r="H1563" i="1"/>
  <c r="D1563" i="1"/>
  <c r="C1563" i="1"/>
  <c r="G1563" i="1" s="1"/>
  <c r="D1562" i="1"/>
  <c r="J1562" i="1" s="1"/>
  <c r="C1562" i="1"/>
  <c r="H1562" i="1" s="1"/>
  <c r="H1561" i="1"/>
  <c r="D1561" i="1"/>
  <c r="C1561" i="1"/>
  <c r="G1560" i="1"/>
  <c r="D1560" i="1"/>
  <c r="C1560" i="1"/>
  <c r="H1559" i="1"/>
  <c r="D1559" i="1"/>
  <c r="C1559" i="1"/>
  <c r="D1558" i="1"/>
  <c r="C1558" i="1"/>
  <c r="H1558" i="1" s="1"/>
  <c r="H1557" i="1"/>
  <c r="D1557" i="1"/>
  <c r="C1557" i="1"/>
  <c r="D1556" i="1"/>
  <c r="C1556" i="1"/>
  <c r="D1555" i="1"/>
  <c r="J1554" i="1"/>
  <c r="D1554" i="1"/>
  <c r="H1554" i="1" s="1"/>
  <c r="C1554" i="1"/>
  <c r="H1553" i="1"/>
  <c r="D1553" i="1"/>
  <c r="C1553" i="1"/>
  <c r="J1552" i="1"/>
  <c r="D1552" i="1"/>
  <c r="G1552" i="1" s="1"/>
  <c r="I1552" i="1" s="1"/>
  <c r="C1552" i="1"/>
  <c r="H1552" i="1" s="1"/>
  <c r="H1551" i="1"/>
  <c r="D1551" i="1"/>
  <c r="C1551" i="1"/>
  <c r="J1550" i="1"/>
  <c r="D1550" i="1"/>
  <c r="H1550" i="1" s="1"/>
  <c r="C1550" i="1"/>
  <c r="H1549" i="1"/>
  <c r="D1549" i="1"/>
  <c r="C1549" i="1"/>
  <c r="J1548" i="1"/>
  <c r="D1548" i="1"/>
  <c r="G1548" i="1" s="1"/>
  <c r="I1548" i="1" s="1"/>
  <c r="C1548" i="1"/>
  <c r="H1548" i="1" s="1"/>
  <c r="J1547" i="1"/>
  <c r="H1547" i="1"/>
  <c r="G1547" i="1"/>
  <c r="D1547" i="1"/>
  <c r="C1547" i="1"/>
  <c r="D1546" i="1"/>
  <c r="C1546" i="1"/>
  <c r="H1545" i="1"/>
  <c r="G1545" i="1"/>
  <c r="I1545" i="1" s="1"/>
  <c r="D1545" i="1"/>
  <c r="C1545" i="1"/>
  <c r="J1545" i="1" s="1"/>
  <c r="D1544" i="1"/>
  <c r="C1544" i="1"/>
  <c r="J1543" i="1"/>
  <c r="H1543" i="1"/>
  <c r="G1543" i="1"/>
  <c r="D1543" i="1"/>
  <c r="C1543" i="1"/>
  <c r="D1542" i="1"/>
  <c r="C1542" i="1"/>
  <c r="H1541" i="1"/>
  <c r="G1541" i="1"/>
  <c r="D1541" i="1"/>
  <c r="C1541" i="1"/>
  <c r="J1541" i="1" s="1"/>
  <c r="H1540" i="1"/>
  <c r="G1540" i="1"/>
  <c r="D1540" i="1"/>
  <c r="C1540" i="1"/>
  <c r="D1539" i="1"/>
  <c r="D1538"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D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D1255" i="1"/>
  <c r="H1254" i="1"/>
  <c r="G1254" i="1"/>
  <c r="D1254" i="1"/>
  <c r="C1254" i="1"/>
  <c r="H1253" i="1"/>
  <c r="G1253" i="1"/>
  <c r="D1253" i="1"/>
  <c r="C1253" i="1"/>
  <c r="H1252" i="1"/>
  <c r="G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D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D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D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C1075" i="1"/>
  <c r="H1073" i="1"/>
  <c r="G1073" i="1"/>
  <c r="D1073" i="1"/>
  <c r="C1073" i="1"/>
  <c r="D1072" i="1"/>
  <c r="C1072" i="1"/>
  <c r="H1071" i="1"/>
  <c r="G1071" i="1"/>
  <c r="D1071" i="1"/>
  <c r="C1071" i="1"/>
  <c r="D1070" i="1"/>
  <c r="C1070" i="1"/>
  <c r="H1070" i="1" s="1"/>
  <c r="H1069" i="1"/>
  <c r="G1069" i="1"/>
  <c r="D1069" i="1"/>
  <c r="C1069" i="1"/>
  <c r="D1068" i="1"/>
  <c r="C1068" i="1"/>
  <c r="H1067" i="1"/>
  <c r="G1067" i="1"/>
  <c r="D1067" i="1"/>
  <c r="C1067" i="1"/>
  <c r="D1066" i="1"/>
  <c r="C1066" i="1"/>
  <c r="H1065" i="1"/>
  <c r="G1065" i="1"/>
  <c r="D1065" i="1"/>
  <c r="C1065" i="1"/>
  <c r="G1064" i="1"/>
  <c r="D1064" i="1"/>
  <c r="C1064" i="1"/>
  <c r="H1064" i="1" s="1"/>
  <c r="H1063" i="1"/>
  <c r="G1063" i="1"/>
  <c r="D1063" i="1"/>
  <c r="C1063" i="1"/>
  <c r="G1062" i="1"/>
  <c r="D1062" i="1"/>
  <c r="C1062" i="1"/>
  <c r="H1062" i="1" s="1"/>
  <c r="H1061" i="1"/>
  <c r="G1061" i="1"/>
  <c r="D1061" i="1"/>
  <c r="C1061" i="1"/>
  <c r="D1060" i="1"/>
  <c r="C1060" i="1"/>
  <c r="H1059" i="1"/>
  <c r="G1059" i="1"/>
  <c r="D1059" i="1"/>
  <c r="C1059" i="1"/>
  <c r="D1058" i="1"/>
  <c r="C1058" i="1"/>
  <c r="H1058" i="1" s="1"/>
  <c r="H1057" i="1"/>
  <c r="G1057" i="1"/>
  <c r="D1057" i="1"/>
  <c r="C1057" i="1"/>
  <c r="D1056" i="1"/>
  <c r="C1056" i="1"/>
  <c r="H1056" i="1" s="1"/>
  <c r="H1055" i="1"/>
  <c r="G1055" i="1"/>
  <c r="D1055" i="1"/>
  <c r="C1055" i="1"/>
  <c r="G1054" i="1"/>
  <c r="D1054" i="1"/>
  <c r="C1054" i="1"/>
  <c r="H1054" i="1" s="1"/>
  <c r="H1053" i="1"/>
  <c r="G1053" i="1"/>
  <c r="D1053" i="1"/>
  <c r="C1053" i="1"/>
  <c r="D1052" i="1"/>
  <c r="C1052" i="1"/>
  <c r="H1051" i="1"/>
  <c r="G1051" i="1"/>
  <c r="D1051" i="1"/>
  <c r="C1051" i="1"/>
  <c r="D1050" i="1"/>
  <c r="C1050" i="1"/>
  <c r="H1049" i="1"/>
  <c r="G1049" i="1"/>
  <c r="D1049" i="1"/>
  <c r="C1049" i="1"/>
  <c r="G1048" i="1"/>
  <c r="D1048" i="1"/>
  <c r="C1048" i="1"/>
  <c r="H1048" i="1" s="1"/>
  <c r="H1047" i="1"/>
  <c r="G1047" i="1"/>
  <c r="D1047" i="1"/>
  <c r="C1047" i="1"/>
  <c r="G1046" i="1"/>
  <c r="D1046" i="1"/>
  <c r="C1046" i="1"/>
  <c r="H1046" i="1" s="1"/>
  <c r="H1045" i="1"/>
  <c r="G1045" i="1"/>
  <c r="D1045" i="1"/>
  <c r="C1045" i="1"/>
  <c r="D1044" i="1"/>
  <c r="C1044" i="1"/>
  <c r="H1044" i="1" s="1"/>
  <c r="H1043" i="1"/>
  <c r="G1043" i="1"/>
  <c r="D1043" i="1"/>
  <c r="C1043" i="1"/>
  <c r="G1042" i="1"/>
  <c r="D1042" i="1"/>
  <c r="C1042" i="1"/>
  <c r="H1042" i="1" s="1"/>
  <c r="H1041" i="1"/>
  <c r="G1041" i="1"/>
  <c r="D1041" i="1"/>
  <c r="C1041" i="1"/>
  <c r="G1040" i="1"/>
  <c r="D1040" i="1"/>
  <c r="C1040" i="1"/>
  <c r="H1040" i="1" s="1"/>
  <c r="H1039" i="1"/>
  <c r="G1039" i="1"/>
  <c r="D1039" i="1"/>
  <c r="C1039" i="1"/>
  <c r="G1038" i="1"/>
  <c r="D1038" i="1"/>
  <c r="C1038" i="1"/>
  <c r="H1038" i="1" s="1"/>
  <c r="H1037" i="1"/>
  <c r="G1037" i="1"/>
  <c r="D1037" i="1"/>
  <c r="C1037" i="1"/>
  <c r="D1036" i="1"/>
  <c r="C1036" i="1"/>
  <c r="H1035" i="1"/>
  <c r="G1035" i="1"/>
  <c r="D1035" i="1"/>
  <c r="C1035" i="1"/>
  <c r="D1034" i="1"/>
  <c r="C1034" i="1"/>
  <c r="H1033" i="1"/>
  <c r="G1033" i="1"/>
  <c r="D1033" i="1"/>
  <c r="C1033" i="1"/>
  <c r="G1032" i="1"/>
  <c r="D1032" i="1"/>
  <c r="C1032" i="1"/>
  <c r="H1032" i="1" s="1"/>
  <c r="H1031" i="1"/>
  <c r="G1031" i="1"/>
  <c r="D1031" i="1"/>
  <c r="C1031" i="1"/>
  <c r="G1030" i="1"/>
  <c r="D1030" i="1"/>
  <c r="C1030" i="1"/>
  <c r="H1030" i="1" s="1"/>
  <c r="H1029" i="1"/>
  <c r="G1029" i="1"/>
  <c r="D1029" i="1"/>
  <c r="C1029" i="1"/>
  <c r="G1028" i="1"/>
  <c r="D1028" i="1"/>
  <c r="C1028" i="1"/>
  <c r="H1028" i="1" s="1"/>
  <c r="H1027" i="1"/>
  <c r="G1027" i="1"/>
  <c r="D1027" i="1"/>
  <c r="C1027" i="1"/>
  <c r="G1026" i="1"/>
  <c r="D1026" i="1"/>
  <c r="C1026" i="1"/>
  <c r="H1026" i="1" s="1"/>
  <c r="H1025" i="1"/>
  <c r="G1025" i="1"/>
  <c r="D1025" i="1"/>
  <c r="C1025" i="1"/>
  <c r="D1024" i="1"/>
  <c r="C1024" i="1"/>
  <c r="H1024" i="1" s="1"/>
  <c r="H1023" i="1"/>
  <c r="G1023" i="1"/>
  <c r="D1023" i="1"/>
  <c r="C1023" i="1"/>
  <c r="D1022" i="1"/>
  <c r="C1022" i="1"/>
  <c r="H1021" i="1"/>
  <c r="G1021" i="1"/>
  <c r="D1021" i="1"/>
  <c r="C1021" i="1"/>
  <c r="D1020" i="1"/>
  <c r="C1020" i="1"/>
  <c r="H1019" i="1"/>
  <c r="G1019" i="1"/>
  <c r="D1019" i="1"/>
  <c r="C1019" i="1"/>
  <c r="D1018" i="1"/>
  <c r="C1018" i="1"/>
  <c r="D1017" i="1"/>
  <c r="D1016" i="1"/>
  <c r="C1016" i="1"/>
  <c r="H1015" i="1"/>
  <c r="G1015" i="1"/>
  <c r="D1015" i="1"/>
  <c r="C1015" i="1"/>
  <c r="D1014" i="1"/>
  <c r="C1014"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G727"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D695" i="1"/>
  <c r="H695" i="1" s="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D676" i="1"/>
  <c r="C676" i="1"/>
  <c r="H675" i="1"/>
  <c r="G675" i="1"/>
  <c r="D675" i="1"/>
  <c r="C675" i="1"/>
  <c r="H674" i="1"/>
  <c r="D674" i="1"/>
  <c r="C674" i="1"/>
  <c r="G674" i="1" s="1"/>
  <c r="H673" i="1"/>
  <c r="G673" i="1"/>
  <c r="D673" i="1"/>
  <c r="C673" i="1"/>
  <c r="H672" i="1"/>
  <c r="D672" i="1"/>
  <c r="C672" i="1"/>
  <c r="G672" i="1" s="1"/>
  <c r="H671" i="1"/>
  <c r="G671" i="1"/>
  <c r="D671" i="1"/>
  <c r="C671" i="1"/>
  <c r="H670" i="1"/>
  <c r="D670" i="1"/>
  <c r="C670" i="1"/>
  <c r="G670" i="1" s="1"/>
  <c r="H669" i="1"/>
  <c r="G669" i="1"/>
  <c r="D669" i="1"/>
  <c r="C669" i="1"/>
  <c r="H668" i="1"/>
  <c r="D668" i="1"/>
  <c r="C668" i="1"/>
  <c r="G668" i="1" s="1"/>
  <c r="H667" i="1"/>
  <c r="G667" i="1"/>
  <c r="D667" i="1"/>
  <c r="C667" i="1"/>
  <c r="H666" i="1"/>
  <c r="D666" i="1"/>
  <c r="C666" i="1"/>
  <c r="G666" i="1" s="1"/>
  <c r="H665" i="1"/>
  <c r="G665" i="1"/>
  <c r="D665" i="1"/>
  <c r="C665" i="1"/>
  <c r="H664" i="1"/>
  <c r="D664" i="1"/>
  <c r="C664" i="1"/>
  <c r="G664" i="1" s="1"/>
  <c r="H663" i="1"/>
  <c r="G663" i="1"/>
  <c r="D663" i="1"/>
  <c r="C663" i="1"/>
  <c r="H662" i="1"/>
  <c r="D662" i="1"/>
  <c r="C662" i="1"/>
  <c r="G662" i="1" s="1"/>
  <c r="H661" i="1"/>
  <c r="G661" i="1"/>
  <c r="D661" i="1"/>
  <c r="C661" i="1"/>
  <c r="H660" i="1"/>
  <c r="D660" i="1"/>
  <c r="C660" i="1"/>
  <c r="G660" i="1" s="1"/>
  <c r="H659" i="1"/>
  <c r="G659" i="1"/>
  <c r="D659" i="1"/>
  <c r="C659" i="1"/>
  <c r="H658" i="1"/>
  <c r="D658" i="1"/>
  <c r="C658" i="1"/>
  <c r="G658" i="1" s="1"/>
  <c r="H657" i="1"/>
  <c r="G657" i="1"/>
  <c r="D657" i="1"/>
  <c r="C657" i="1"/>
  <c r="H656" i="1"/>
  <c r="D656" i="1"/>
  <c r="C656" i="1"/>
  <c r="G656" i="1" s="1"/>
  <c r="H655" i="1"/>
  <c r="G655" i="1"/>
  <c r="D655" i="1"/>
  <c r="C655" i="1"/>
  <c r="H654" i="1"/>
  <c r="D654" i="1"/>
  <c r="C654" i="1"/>
  <c r="G654" i="1" s="1"/>
  <c r="D653" i="1"/>
  <c r="H653" i="1" s="1"/>
  <c r="C653" i="1"/>
  <c r="H652" i="1"/>
  <c r="D652" i="1"/>
  <c r="C652" i="1"/>
  <c r="G652" i="1" s="1"/>
  <c r="D651" i="1"/>
  <c r="G651" i="1" s="1"/>
  <c r="C651" i="1"/>
  <c r="H650" i="1"/>
  <c r="D650" i="1"/>
  <c r="C650" i="1"/>
  <c r="G650" i="1" s="1"/>
  <c r="C649" i="1"/>
  <c r="H648" i="1"/>
  <c r="D648" i="1"/>
  <c r="C648" i="1"/>
  <c r="H647" i="1"/>
  <c r="D647" i="1"/>
  <c r="G647" i="1" s="1"/>
  <c r="C647" i="1"/>
  <c r="H646" i="1"/>
  <c r="D646" i="1"/>
  <c r="C646" i="1"/>
  <c r="H645" i="1"/>
  <c r="D645" i="1"/>
  <c r="G645" i="1" s="1"/>
  <c r="C645" i="1"/>
  <c r="C642" i="1"/>
  <c r="C641"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2" i="1"/>
  <c r="C622" i="1"/>
  <c r="H622" i="1" s="1"/>
  <c r="H621" i="1"/>
  <c r="G621" i="1"/>
  <c r="D621" i="1"/>
  <c r="C621" i="1"/>
  <c r="D620" i="1"/>
  <c r="C620" i="1"/>
  <c r="H620" i="1" s="1"/>
  <c r="H619" i="1"/>
  <c r="G619" i="1"/>
  <c r="D619" i="1"/>
  <c r="C619" i="1"/>
  <c r="G618" i="1"/>
  <c r="D618" i="1"/>
  <c r="C618" i="1"/>
  <c r="H618" i="1" s="1"/>
  <c r="H617" i="1"/>
  <c r="G617" i="1"/>
  <c r="D617" i="1"/>
  <c r="C617" i="1"/>
  <c r="G616" i="1"/>
  <c r="D616" i="1"/>
  <c r="C616" i="1"/>
  <c r="H616" i="1" s="1"/>
  <c r="H615" i="1"/>
  <c r="G615" i="1"/>
  <c r="D615" i="1"/>
  <c r="C615" i="1"/>
  <c r="D614" i="1"/>
  <c r="C614" i="1"/>
  <c r="H614" i="1" s="1"/>
  <c r="H613" i="1"/>
  <c r="G613" i="1"/>
  <c r="D613" i="1"/>
  <c r="C613" i="1"/>
  <c r="G612" i="1"/>
  <c r="D612" i="1"/>
  <c r="C612" i="1"/>
  <c r="H612" i="1" s="1"/>
  <c r="H611" i="1"/>
  <c r="G611" i="1"/>
  <c r="D611" i="1"/>
  <c r="C611" i="1"/>
  <c r="D610" i="1"/>
  <c r="C610" i="1"/>
  <c r="H609" i="1"/>
  <c r="G609" i="1"/>
  <c r="D609" i="1"/>
  <c r="C609" i="1"/>
  <c r="D608" i="1"/>
  <c r="C608" i="1"/>
  <c r="H607" i="1"/>
  <c r="G607" i="1"/>
  <c r="D607" i="1"/>
  <c r="C607" i="1"/>
  <c r="D606" i="1"/>
  <c r="C606" i="1"/>
  <c r="H606" i="1" s="1"/>
  <c r="H605" i="1"/>
  <c r="G605" i="1"/>
  <c r="D605" i="1"/>
  <c r="C605" i="1"/>
  <c r="D604" i="1"/>
  <c r="C604" i="1"/>
  <c r="H604" i="1" s="1"/>
  <c r="D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0" i="1"/>
  <c r="C590" i="1"/>
  <c r="H590" i="1" s="1"/>
  <c r="H589" i="1"/>
  <c r="G589" i="1"/>
  <c r="D589" i="1"/>
  <c r="C589" i="1"/>
  <c r="D588" i="1"/>
  <c r="C588" i="1"/>
  <c r="H588" i="1" s="1"/>
  <c r="H587" i="1"/>
  <c r="G587" i="1"/>
  <c r="D587" i="1"/>
  <c r="C587" i="1"/>
  <c r="D586" i="1"/>
  <c r="C586" i="1"/>
  <c r="H585" i="1"/>
  <c r="G585" i="1"/>
  <c r="D585" i="1"/>
  <c r="C585" i="1"/>
  <c r="D584" i="1"/>
  <c r="C584" i="1"/>
  <c r="H583" i="1"/>
  <c r="G583" i="1"/>
  <c r="D583" i="1"/>
  <c r="C583" i="1"/>
  <c r="G582" i="1"/>
  <c r="D582" i="1"/>
  <c r="C582" i="1"/>
  <c r="H582" i="1" s="1"/>
  <c r="H581" i="1"/>
  <c r="G581" i="1"/>
  <c r="D581" i="1"/>
  <c r="C581" i="1"/>
  <c r="G580" i="1"/>
  <c r="D580" i="1"/>
  <c r="C580" i="1"/>
  <c r="H580" i="1" s="1"/>
  <c r="D579" i="1"/>
  <c r="H577" i="1"/>
  <c r="G577" i="1"/>
  <c r="D577" i="1"/>
  <c r="C577" i="1"/>
  <c r="D576" i="1"/>
  <c r="C576" i="1"/>
  <c r="H575" i="1"/>
  <c r="G575" i="1"/>
  <c r="D575" i="1"/>
  <c r="C575" i="1"/>
  <c r="H574" i="1"/>
  <c r="D574" i="1"/>
  <c r="C574" i="1"/>
  <c r="G574" i="1" s="1"/>
  <c r="H573" i="1"/>
  <c r="G573" i="1"/>
  <c r="D573" i="1"/>
  <c r="C573" i="1"/>
  <c r="H572" i="1"/>
  <c r="D572" i="1"/>
  <c r="C572" i="1"/>
  <c r="G572" i="1" s="1"/>
  <c r="D571" i="1"/>
  <c r="C571" i="1"/>
  <c r="H570" i="1"/>
  <c r="D570" i="1"/>
  <c r="C570" i="1"/>
  <c r="G570" i="1" s="1"/>
  <c r="D569" i="1"/>
  <c r="C569" i="1"/>
  <c r="D568" i="1"/>
  <c r="C568" i="1"/>
  <c r="H567" i="1"/>
  <c r="G567" i="1"/>
  <c r="D567" i="1"/>
  <c r="C567"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D528" i="1"/>
  <c r="C528" i="1"/>
  <c r="G528" i="1" s="1"/>
  <c r="H527" i="1"/>
  <c r="D527" i="1"/>
  <c r="G527" i="1" s="1"/>
  <c r="C527" i="1"/>
  <c r="H526" i="1"/>
  <c r="G526" i="1"/>
  <c r="D526" i="1"/>
  <c r="C526" i="1"/>
  <c r="D525" i="1"/>
  <c r="G525" i="1" s="1"/>
  <c r="C525" i="1"/>
  <c r="H524" i="1"/>
  <c r="G524" i="1"/>
  <c r="D524" i="1"/>
  <c r="C524" i="1"/>
  <c r="D523" i="1"/>
  <c r="C523" i="1"/>
  <c r="H522" i="1"/>
  <c r="D522" i="1"/>
  <c r="C522" i="1"/>
  <c r="G522" i="1" s="1"/>
  <c r="H521" i="1"/>
  <c r="D521" i="1"/>
  <c r="G521" i="1" s="1"/>
  <c r="C521" i="1"/>
  <c r="H520" i="1"/>
  <c r="G520" i="1"/>
  <c r="D520" i="1"/>
  <c r="C520" i="1"/>
  <c r="H519" i="1"/>
  <c r="D519" i="1"/>
  <c r="G519" i="1" s="1"/>
  <c r="C519" i="1"/>
  <c r="H518" i="1"/>
  <c r="G518" i="1"/>
  <c r="D518" i="1"/>
  <c r="C518" i="1"/>
  <c r="D517" i="1"/>
  <c r="G517" i="1" s="1"/>
  <c r="C517" i="1"/>
  <c r="H515" i="1"/>
  <c r="G515" i="1"/>
  <c r="D515" i="1"/>
  <c r="C515" i="1"/>
  <c r="D514" i="1"/>
  <c r="C514" i="1"/>
  <c r="H513" i="1"/>
  <c r="G513" i="1"/>
  <c r="D513" i="1"/>
  <c r="C513" i="1"/>
  <c r="D512" i="1"/>
  <c r="C512" i="1"/>
  <c r="H511" i="1"/>
  <c r="G511" i="1"/>
  <c r="D511" i="1"/>
  <c r="C511" i="1"/>
  <c r="D510" i="1"/>
  <c r="C510" i="1"/>
  <c r="H509" i="1"/>
  <c r="G509" i="1"/>
  <c r="D509" i="1"/>
  <c r="C509" i="1"/>
  <c r="D508" i="1"/>
  <c r="C508" i="1"/>
  <c r="H507" i="1"/>
  <c r="G507" i="1"/>
  <c r="D507" i="1"/>
  <c r="C507" i="1"/>
  <c r="D506" i="1"/>
  <c r="C506" i="1"/>
  <c r="H505" i="1"/>
  <c r="G505" i="1"/>
  <c r="D505" i="1"/>
  <c r="C505" i="1"/>
  <c r="D504" i="1"/>
  <c r="C504" i="1"/>
  <c r="H503" i="1"/>
  <c r="G503" i="1"/>
  <c r="D503" i="1"/>
  <c r="C503" i="1"/>
  <c r="D502" i="1"/>
  <c r="C502" i="1"/>
  <c r="H501" i="1"/>
  <c r="G501" i="1"/>
  <c r="D501" i="1"/>
  <c r="C501" i="1"/>
  <c r="D500" i="1"/>
  <c r="C500" i="1"/>
  <c r="H499" i="1"/>
  <c r="G499" i="1"/>
  <c r="D499" i="1"/>
  <c r="C499" i="1"/>
  <c r="D498" i="1"/>
  <c r="C498" i="1"/>
  <c r="H497" i="1"/>
  <c r="G497" i="1"/>
  <c r="D497" i="1"/>
  <c r="C497" i="1"/>
  <c r="D496" i="1"/>
  <c r="C496" i="1"/>
  <c r="H495" i="1"/>
  <c r="G495" i="1"/>
  <c r="D495" i="1"/>
  <c r="C495" i="1"/>
  <c r="D494" i="1"/>
  <c r="C494" i="1"/>
  <c r="H493" i="1"/>
  <c r="G493" i="1"/>
  <c r="D493" i="1"/>
  <c r="C493" i="1"/>
  <c r="D492" i="1"/>
  <c r="C492" i="1"/>
  <c r="H491" i="1"/>
  <c r="G491" i="1"/>
  <c r="D491" i="1"/>
  <c r="C491" i="1"/>
  <c r="D490" i="1"/>
  <c r="C490" i="1"/>
  <c r="H489" i="1"/>
  <c r="G489" i="1"/>
  <c r="D489" i="1"/>
  <c r="C489" i="1"/>
  <c r="D488" i="1"/>
  <c r="C488" i="1"/>
  <c r="H487" i="1"/>
  <c r="G487" i="1"/>
  <c r="D487" i="1"/>
  <c r="C487" i="1"/>
  <c r="D486" i="1"/>
  <c r="C486" i="1"/>
  <c r="H485" i="1"/>
  <c r="G485" i="1"/>
  <c r="D485" i="1"/>
  <c r="C485" i="1"/>
  <c r="D484" i="1"/>
  <c r="C484" i="1"/>
  <c r="H483" i="1"/>
  <c r="G483" i="1"/>
  <c r="D483" i="1"/>
  <c r="C483" i="1"/>
  <c r="C482" i="1"/>
  <c r="D481" i="1"/>
  <c r="H481" i="1" s="1"/>
  <c r="C481" i="1"/>
  <c r="H480" i="1"/>
  <c r="D480" i="1"/>
  <c r="C480" i="1"/>
  <c r="G480" i="1" s="1"/>
  <c r="D479" i="1"/>
  <c r="C479" i="1"/>
  <c r="H478" i="1"/>
  <c r="D478" i="1"/>
  <c r="C478" i="1"/>
  <c r="G478" i="1" s="1"/>
  <c r="G477" i="1"/>
  <c r="D477" i="1"/>
  <c r="H477" i="1" s="1"/>
  <c r="C477" i="1"/>
  <c r="D476" i="1"/>
  <c r="C476" i="1"/>
  <c r="G476" i="1" s="1"/>
  <c r="D475" i="1"/>
  <c r="H475" i="1" s="1"/>
  <c r="C475" i="1"/>
  <c r="D474" i="1"/>
  <c r="C474" i="1"/>
  <c r="G474" i="1" s="1"/>
  <c r="G472" i="1"/>
  <c r="D472" i="1"/>
  <c r="C472" i="1"/>
  <c r="H472" i="1" s="1"/>
  <c r="D471" i="1"/>
  <c r="H471" i="1" s="1"/>
  <c r="C471" i="1"/>
  <c r="D470" i="1"/>
  <c r="C470" i="1"/>
  <c r="H470" i="1" s="1"/>
  <c r="D469" i="1"/>
  <c r="C469" i="1"/>
  <c r="G468" i="1"/>
  <c r="D468" i="1"/>
  <c r="C468" i="1"/>
  <c r="H468" i="1" s="1"/>
  <c r="H467" i="1"/>
  <c r="G467" i="1"/>
  <c r="D467" i="1"/>
  <c r="C467" i="1"/>
  <c r="G466" i="1"/>
  <c r="D466" i="1"/>
  <c r="C466" i="1"/>
  <c r="H466" i="1" s="1"/>
  <c r="H465" i="1"/>
  <c r="G465" i="1"/>
  <c r="D465" i="1"/>
  <c r="C465" i="1"/>
  <c r="C464" i="1"/>
  <c r="H463" i="1"/>
  <c r="G463" i="1"/>
  <c r="D463" i="1"/>
  <c r="C463" i="1"/>
  <c r="D462" i="1"/>
  <c r="C462" i="1"/>
  <c r="D461" i="1"/>
  <c r="H461" i="1" s="1"/>
  <c r="C461" i="1"/>
  <c r="C460" i="1"/>
  <c r="D459" i="1"/>
  <c r="H459" i="1" s="1"/>
  <c r="C459" i="1"/>
  <c r="H458" i="1"/>
  <c r="G458" i="1"/>
  <c r="D458" i="1"/>
  <c r="C458" i="1"/>
  <c r="G457" i="1"/>
  <c r="D457" i="1"/>
  <c r="H457" i="1" s="1"/>
  <c r="C457" i="1"/>
  <c r="H456" i="1"/>
  <c r="G456" i="1"/>
  <c r="D456" i="1"/>
  <c r="C456" i="1"/>
  <c r="G455" i="1"/>
  <c r="D455" i="1"/>
  <c r="H455" i="1" s="1"/>
  <c r="C455" i="1"/>
  <c r="H454" i="1"/>
  <c r="G454" i="1"/>
  <c r="D454" i="1"/>
  <c r="C454" i="1"/>
  <c r="D453" i="1"/>
  <c r="H453" i="1" s="1"/>
  <c r="C453" i="1"/>
  <c r="H452" i="1"/>
  <c r="G452" i="1"/>
  <c r="D452" i="1"/>
  <c r="C452" i="1"/>
  <c r="D451" i="1"/>
  <c r="H451" i="1" s="1"/>
  <c r="C451" i="1"/>
  <c r="H450" i="1"/>
  <c r="G450" i="1"/>
  <c r="D450" i="1"/>
  <c r="C450" i="1"/>
  <c r="D449" i="1"/>
  <c r="H449" i="1" s="1"/>
  <c r="C449" i="1"/>
  <c r="H448" i="1"/>
  <c r="G448" i="1"/>
  <c r="D448" i="1"/>
  <c r="C448" i="1"/>
  <c r="D447" i="1"/>
  <c r="C447" i="1"/>
  <c r="H446" i="1"/>
  <c r="G446" i="1"/>
  <c r="D446" i="1"/>
  <c r="C446" i="1"/>
  <c r="G445" i="1"/>
  <c r="D445" i="1"/>
  <c r="H445" i="1" s="1"/>
  <c r="C445" i="1"/>
  <c r="H444" i="1"/>
  <c r="G444" i="1"/>
  <c r="D444" i="1"/>
  <c r="C444" i="1"/>
  <c r="D443" i="1"/>
  <c r="H443" i="1" s="1"/>
  <c r="C443" i="1"/>
  <c r="H442" i="1"/>
  <c r="G442" i="1"/>
  <c r="D442" i="1"/>
  <c r="C442" i="1"/>
  <c r="G441" i="1"/>
  <c r="D441" i="1"/>
  <c r="H441" i="1" s="1"/>
  <c r="C441" i="1"/>
  <c r="H440" i="1"/>
  <c r="G440" i="1"/>
  <c r="D440" i="1"/>
  <c r="C440" i="1"/>
  <c r="G439" i="1"/>
  <c r="D439" i="1"/>
  <c r="H439" i="1" s="1"/>
  <c r="C439" i="1"/>
  <c r="H438" i="1"/>
  <c r="G438" i="1"/>
  <c r="D438" i="1"/>
  <c r="C438" i="1"/>
  <c r="D437" i="1"/>
  <c r="H437" i="1" s="1"/>
  <c r="C437" i="1"/>
  <c r="H436" i="1"/>
  <c r="G436" i="1"/>
  <c r="D436" i="1"/>
  <c r="C436" i="1"/>
  <c r="D435" i="1"/>
  <c r="H435" i="1" s="1"/>
  <c r="C435" i="1"/>
  <c r="H434" i="1"/>
  <c r="G434" i="1"/>
  <c r="D434" i="1"/>
  <c r="C434" i="1"/>
  <c r="D433" i="1"/>
  <c r="H433" i="1" s="1"/>
  <c r="C433" i="1"/>
  <c r="H432" i="1"/>
  <c r="G432" i="1"/>
  <c r="D432" i="1"/>
  <c r="C432" i="1"/>
  <c r="D431" i="1"/>
  <c r="C431" i="1"/>
  <c r="H430" i="1"/>
  <c r="G430" i="1"/>
  <c r="D430" i="1"/>
  <c r="C430" i="1"/>
  <c r="G429" i="1"/>
  <c r="D429" i="1"/>
  <c r="H429" i="1" s="1"/>
  <c r="C429" i="1"/>
  <c r="H428" i="1"/>
  <c r="G428" i="1"/>
  <c r="D428" i="1"/>
  <c r="C428" i="1"/>
  <c r="D427" i="1"/>
  <c r="H427" i="1" s="1"/>
  <c r="C427" i="1"/>
  <c r="H426" i="1"/>
  <c r="G426" i="1"/>
  <c r="D426" i="1"/>
  <c r="C426" i="1"/>
  <c r="D425" i="1"/>
  <c r="C423" i="1"/>
  <c r="D422" i="1"/>
  <c r="C422" i="1"/>
  <c r="D421" i="1"/>
  <c r="H421" i="1" s="1"/>
  <c r="C421" i="1"/>
  <c r="D416" i="1"/>
  <c r="G416" i="1" s="1"/>
  <c r="C416" i="1"/>
  <c r="H416" i="1" s="1"/>
  <c r="D415" i="1"/>
  <c r="H415" i="1" s="1"/>
  <c r="C415" i="1"/>
  <c r="G414" i="1"/>
  <c r="D414" i="1"/>
  <c r="C414" i="1"/>
  <c r="H414" i="1" s="1"/>
  <c r="D411" i="1"/>
  <c r="G411" i="1" s="1"/>
  <c r="C411" i="1"/>
  <c r="D410" i="1"/>
  <c r="C410" i="1"/>
  <c r="G410" i="1" s="1"/>
  <c r="D409" i="1"/>
  <c r="H409" i="1" s="1"/>
  <c r="C409" i="1"/>
  <c r="H408" i="1"/>
  <c r="D408" i="1"/>
  <c r="C408" i="1"/>
  <c r="G408" i="1" s="1"/>
  <c r="D407" i="1"/>
  <c r="H406" i="1"/>
  <c r="G406" i="1"/>
  <c r="D406" i="1"/>
  <c r="C406" i="1"/>
  <c r="D405" i="1"/>
  <c r="C405" i="1"/>
  <c r="H404" i="1"/>
  <c r="G404" i="1"/>
  <c r="D404" i="1"/>
  <c r="C404" i="1"/>
  <c r="D403" i="1"/>
  <c r="C403" i="1"/>
  <c r="H402" i="1"/>
  <c r="G402" i="1"/>
  <c r="D402" i="1"/>
  <c r="C402" i="1"/>
  <c r="D401" i="1"/>
  <c r="C401" i="1"/>
  <c r="H400" i="1"/>
  <c r="G400" i="1"/>
  <c r="D400" i="1"/>
  <c r="C400" i="1"/>
  <c r="D399" i="1"/>
  <c r="C399" i="1"/>
  <c r="H398" i="1"/>
  <c r="G398" i="1"/>
  <c r="D398" i="1"/>
  <c r="C398" i="1"/>
  <c r="D397" i="1"/>
  <c r="C397" i="1"/>
  <c r="H396" i="1"/>
  <c r="G396" i="1"/>
  <c r="D396" i="1"/>
  <c r="C396" i="1"/>
  <c r="D395" i="1"/>
  <c r="C395" i="1"/>
  <c r="H394" i="1"/>
  <c r="G394" i="1"/>
  <c r="D394" i="1"/>
  <c r="C394" i="1"/>
  <c r="D393" i="1"/>
  <c r="C393" i="1"/>
  <c r="H392" i="1"/>
  <c r="G392" i="1"/>
  <c r="D392" i="1"/>
  <c r="C392" i="1"/>
  <c r="D391" i="1"/>
  <c r="C391" i="1"/>
  <c r="H390" i="1"/>
  <c r="G390" i="1"/>
  <c r="D390" i="1"/>
  <c r="C390" i="1"/>
  <c r="D389" i="1"/>
  <c r="C389" i="1"/>
  <c r="D388" i="1"/>
  <c r="D387" i="1"/>
  <c r="C387" i="1"/>
  <c r="H387" i="1" s="1"/>
  <c r="H386" i="1"/>
  <c r="G386" i="1"/>
  <c r="D386" i="1"/>
  <c r="C386" i="1"/>
  <c r="G385" i="1"/>
  <c r="D385" i="1"/>
  <c r="C385" i="1"/>
  <c r="H384" i="1"/>
  <c r="G384" i="1"/>
  <c r="D384" i="1"/>
  <c r="C384" i="1"/>
  <c r="D383" i="1"/>
  <c r="G383" i="1" s="1"/>
  <c r="C383" i="1"/>
  <c r="H382" i="1"/>
  <c r="G382" i="1"/>
  <c r="D382" i="1"/>
  <c r="C382" i="1"/>
  <c r="D381" i="1"/>
  <c r="C381" i="1"/>
  <c r="H381" i="1" s="1"/>
  <c r="H380" i="1"/>
  <c r="G380" i="1"/>
  <c r="D380" i="1"/>
  <c r="C380" i="1"/>
  <c r="D379" i="1"/>
  <c r="C379" i="1"/>
  <c r="H379" i="1" s="1"/>
  <c r="H378" i="1"/>
  <c r="G378" i="1"/>
  <c r="D378" i="1"/>
  <c r="C378" i="1"/>
  <c r="D377" i="1"/>
  <c r="C377" i="1"/>
  <c r="H376" i="1"/>
  <c r="G376" i="1"/>
  <c r="D376" i="1"/>
  <c r="C376" i="1"/>
  <c r="D375" i="1"/>
  <c r="C375" i="1"/>
  <c r="C374" i="1"/>
  <c r="D373" i="1"/>
  <c r="C373" i="1"/>
  <c r="D372" i="1"/>
  <c r="C372" i="1"/>
  <c r="G371" i="1"/>
  <c r="D371" i="1"/>
  <c r="C371" i="1"/>
  <c r="D370" i="1"/>
  <c r="C370" i="1"/>
  <c r="D369" i="1"/>
  <c r="D367" i="1"/>
  <c r="C367" i="1"/>
  <c r="D366" i="1"/>
  <c r="C366" i="1"/>
  <c r="G366" i="1" s="1"/>
  <c r="H365" i="1"/>
  <c r="D365" i="1"/>
  <c r="C365" i="1"/>
  <c r="H364" i="1"/>
  <c r="G364" i="1"/>
  <c r="D364" i="1"/>
  <c r="C364" i="1"/>
  <c r="D363" i="1"/>
  <c r="H363" i="1" s="1"/>
  <c r="C363" i="1"/>
  <c r="H362" i="1"/>
  <c r="G362" i="1"/>
  <c r="D362" i="1"/>
  <c r="C362" i="1"/>
  <c r="D361" i="1"/>
  <c r="C361" i="1"/>
  <c r="H360" i="1"/>
  <c r="D360" i="1"/>
  <c r="C360" i="1"/>
  <c r="G360" i="1" s="1"/>
  <c r="D359" i="1"/>
  <c r="C359" i="1"/>
  <c r="H358" i="1"/>
  <c r="G358" i="1"/>
  <c r="D358" i="1"/>
  <c r="C358" i="1"/>
  <c r="H357" i="1"/>
  <c r="D357" i="1"/>
  <c r="C357" i="1"/>
  <c r="D356" i="1"/>
  <c r="C356" i="1"/>
  <c r="G356" i="1" s="1"/>
  <c r="D354" i="1"/>
  <c r="C354" i="1"/>
  <c r="D353" i="1"/>
  <c r="C353" i="1"/>
  <c r="G353" i="1" s="1"/>
  <c r="D352" i="1"/>
  <c r="C352" i="1"/>
  <c r="D351" i="1"/>
  <c r="C351" i="1"/>
  <c r="D350" i="1"/>
  <c r="C350" i="1"/>
  <c r="G350" i="1" s="1"/>
  <c r="D349" i="1"/>
  <c r="C349" i="1"/>
  <c r="G349" i="1" s="1"/>
  <c r="H348" i="1"/>
  <c r="G348" i="1"/>
  <c r="D348" i="1"/>
  <c r="C348" i="1"/>
  <c r="H347" i="1"/>
  <c r="D347" i="1"/>
  <c r="C347" i="1"/>
  <c r="H346" i="1"/>
  <c r="G346" i="1"/>
  <c r="D346" i="1"/>
  <c r="C346" i="1"/>
  <c r="D345" i="1"/>
  <c r="C345" i="1"/>
  <c r="D344" i="1"/>
  <c r="C344" i="1"/>
  <c r="H344" i="1" s="1"/>
  <c r="D343" i="1"/>
  <c r="C343" i="1"/>
  <c r="H342" i="1"/>
  <c r="G342" i="1"/>
  <c r="D342" i="1"/>
  <c r="C342" i="1"/>
  <c r="H341" i="1"/>
  <c r="D341" i="1"/>
  <c r="C341" i="1"/>
  <c r="H340" i="1"/>
  <c r="G340" i="1"/>
  <c r="D340" i="1"/>
  <c r="C340" i="1"/>
  <c r="D339" i="1"/>
  <c r="H339" i="1" s="1"/>
  <c r="C339" i="1"/>
  <c r="D338" i="1"/>
  <c r="C338" i="1"/>
  <c r="H338" i="1" s="1"/>
  <c r="H337" i="1"/>
  <c r="D337" i="1"/>
  <c r="C337" i="1"/>
  <c r="D336" i="1"/>
  <c r="C336" i="1"/>
  <c r="D335" i="1"/>
  <c r="C335" i="1"/>
  <c r="G335" i="1" s="1"/>
  <c r="H334" i="1"/>
  <c r="D334" i="1"/>
  <c r="C334" i="1"/>
  <c r="G334" i="1" s="1"/>
  <c r="D333" i="1"/>
  <c r="C333" i="1"/>
  <c r="H332" i="1"/>
  <c r="G332" i="1"/>
  <c r="D332" i="1"/>
  <c r="C332" i="1"/>
  <c r="D331" i="1"/>
  <c r="H330" i="1"/>
  <c r="G330" i="1"/>
  <c r="D330" i="1"/>
  <c r="C330" i="1"/>
  <c r="D329" i="1"/>
  <c r="C329" i="1"/>
  <c r="D328" i="1"/>
  <c r="C328" i="1"/>
  <c r="D327" i="1"/>
  <c r="C327" i="1"/>
  <c r="D326" i="1"/>
  <c r="C326" i="1"/>
  <c r="H326" i="1" s="1"/>
  <c r="H325" i="1"/>
  <c r="D325" i="1"/>
  <c r="C325" i="1"/>
  <c r="H324" i="1"/>
  <c r="D324" i="1"/>
  <c r="C324" i="1"/>
  <c r="G324" i="1" s="1"/>
  <c r="D323" i="1"/>
  <c r="H323" i="1" s="1"/>
  <c r="C323" i="1"/>
  <c r="G322" i="1"/>
  <c r="D322" i="1"/>
  <c r="C322" i="1"/>
  <c r="H322" i="1" s="1"/>
  <c r="D321" i="1"/>
  <c r="C321" i="1"/>
  <c r="D320" i="1"/>
  <c r="C320" i="1"/>
  <c r="G320" i="1" s="1"/>
  <c r="H319" i="1"/>
  <c r="D319" i="1"/>
  <c r="C319" i="1"/>
  <c r="D318" i="1"/>
  <c r="C318" i="1"/>
  <c r="D317" i="1"/>
  <c r="H317" i="1" s="1"/>
  <c r="C317" i="1"/>
  <c r="D315" i="1"/>
  <c r="C315" i="1"/>
  <c r="H315" i="1" s="1"/>
  <c r="H314" i="1"/>
  <c r="D314" i="1"/>
  <c r="C314" i="1"/>
  <c r="G314" i="1" s="1"/>
  <c r="D313" i="1"/>
  <c r="C313" i="1"/>
  <c r="H312" i="1"/>
  <c r="G312" i="1"/>
  <c r="D312" i="1"/>
  <c r="C312" i="1"/>
  <c r="D311" i="1"/>
  <c r="C311" i="1"/>
  <c r="H310" i="1"/>
  <c r="G310" i="1"/>
  <c r="D310" i="1"/>
  <c r="C310" i="1"/>
  <c r="D309" i="1"/>
  <c r="C309" i="1"/>
  <c r="H309" i="1" s="1"/>
  <c r="D308" i="1"/>
  <c r="C308" i="1"/>
  <c r="H308" i="1" s="1"/>
  <c r="D307" i="1"/>
  <c r="C307" i="1"/>
  <c r="H307" i="1" s="1"/>
  <c r="G306" i="1"/>
  <c r="D306" i="1"/>
  <c r="C306" i="1"/>
  <c r="H306" i="1" s="1"/>
  <c r="G305" i="1"/>
  <c r="D305" i="1"/>
  <c r="C305" i="1"/>
  <c r="H305" i="1" s="1"/>
  <c r="D304" i="1"/>
  <c r="C304" i="1"/>
  <c r="D302" i="1"/>
  <c r="C302" i="1"/>
  <c r="H302" i="1" s="1"/>
  <c r="D301" i="1"/>
  <c r="C301" i="1"/>
  <c r="G301" i="1" s="1"/>
  <c r="H300" i="1"/>
  <c r="D300" i="1"/>
  <c r="C300" i="1"/>
  <c r="D299" i="1"/>
  <c r="C299" i="1"/>
  <c r="H298" i="1"/>
  <c r="G298" i="1"/>
  <c r="D298" i="1"/>
  <c r="C298" i="1"/>
  <c r="D294" i="1"/>
  <c r="C294" i="1"/>
  <c r="D293" i="1"/>
  <c r="H293" i="1" s="1"/>
  <c r="C293" i="1"/>
  <c r="D292" i="1"/>
  <c r="C292" i="1"/>
  <c r="H292" i="1" s="1"/>
  <c r="D291" i="1"/>
  <c r="H291" i="1" s="1"/>
  <c r="C291" i="1"/>
  <c r="D290" i="1"/>
  <c r="C290" i="1"/>
  <c r="H290" i="1" s="1"/>
  <c r="D289" i="1"/>
  <c r="H289" i="1" s="1"/>
  <c r="C289" i="1"/>
  <c r="G288" i="1"/>
  <c r="D288" i="1"/>
  <c r="C288" i="1"/>
  <c r="H288" i="1" s="1"/>
  <c r="D287" i="1"/>
  <c r="C287" i="1"/>
  <c r="G286" i="1"/>
  <c r="D286" i="1"/>
  <c r="C286" i="1"/>
  <c r="H286" i="1" s="1"/>
  <c r="G285" i="1"/>
  <c r="D285" i="1"/>
  <c r="H285" i="1" s="1"/>
  <c r="C285" i="1"/>
  <c r="G284" i="1"/>
  <c r="D284" i="1"/>
  <c r="C284" i="1"/>
  <c r="H284" i="1" s="1"/>
  <c r="D283" i="1"/>
  <c r="H283" i="1" s="1"/>
  <c r="C283" i="1"/>
  <c r="D282" i="1"/>
  <c r="C282" i="1"/>
  <c r="H282" i="1" s="1"/>
  <c r="H281" i="1"/>
  <c r="G281" i="1"/>
  <c r="D281" i="1"/>
  <c r="C281" i="1"/>
  <c r="D280" i="1"/>
  <c r="C280" i="1"/>
  <c r="H279" i="1"/>
  <c r="G279" i="1"/>
  <c r="D279" i="1"/>
  <c r="C279" i="1"/>
  <c r="D278" i="1"/>
  <c r="C278" i="1"/>
  <c r="D277" i="1"/>
  <c r="H277" i="1" s="1"/>
  <c r="C277" i="1"/>
  <c r="D276" i="1"/>
  <c r="C276" i="1"/>
  <c r="H276" i="1" s="1"/>
  <c r="D275" i="1"/>
  <c r="H275" i="1" s="1"/>
  <c r="C275" i="1"/>
  <c r="D274" i="1"/>
  <c r="C274" i="1"/>
  <c r="H274" i="1" s="1"/>
  <c r="D273" i="1"/>
  <c r="H273" i="1" s="1"/>
  <c r="C273" i="1"/>
  <c r="G272" i="1"/>
  <c r="D272" i="1"/>
  <c r="C272" i="1"/>
  <c r="H272" i="1" s="1"/>
  <c r="D271" i="1"/>
  <c r="C271" i="1"/>
  <c r="G270" i="1"/>
  <c r="D270" i="1"/>
  <c r="C270" i="1"/>
  <c r="H270" i="1" s="1"/>
  <c r="G269" i="1"/>
  <c r="D269" i="1"/>
  <c r="H269" i="1" s="1"/>
  <c r="C269" i="1"/>
  <c r="D268" i="1"/>
  <c r="C268" i="1"/>
  <c r="H268" i="1" s="1"/>
  <c r="D267" i="1"/>
  <c r="H267" i="1" s="1"/>
  <c r="C267" i="1"/>
  <c r="D266" i="1"/>
  <c r="C266" i="1"/>
  <c r="H266" i="1" s="1"/>
  <c r="H265" i="1"/>
  <c r="G265" i="1"/>
  <c r="D265" i="1"/>
  <c r="C265" i="1"/>
  <c r="D264" i="1"/>
  <c r="C264" i="1"/>
  <c r="H263" i="1"/>
  <c r="G263" i="1"/>
  <c r="D263" i="1"/>
  <c r="C263" i="1"/>
  <c r="D262" i="1"/>
  <c r="C262" i="1"/>
  <c r="D261" i="1"/>
  <c r="H261" i="1" s="1"/>
  <c r="C261" i="1"/>
  <c r="D260" i="1"/>
  <c r="C260" i="1"/>
  <c r="H260" i="1" s="1"/>
  <c r="H259" i="1"/>
  <c r="G259" i="1"/>
  <c r="D259" i="1"/>
  <c r="C259" i="1"/>
  <c r="G258" i="1"/>
  <c r="C258" i="1"/>
  <c r="H258" i="1" s="1"/>
  <c r="D257" i="1"/>
  <c r="C257" i="1"/>
  <c r="G256" i="1"/>
  <c r="D256" i="1"/>
  <c r="C256" i="1"/>
  <c r="H256" i="1" s="1"/>
  <c r="D255" i="1"/>
  <c r="C255" i="1"/>
  <c r="G254" i="1"/>
  <c r="D254" i="1"/>
  <c r="C254" i="1"/>
  <c r="H254" i="1" s="1"/>
  <c r="D253" i="1"/>
  <c r="G252" i="1"/>
  <c r="D252" i="1"/>
  <c r="C252" i="1"/>
  <c r="H252" i="1" s="1"/>
  <c r="G251" i="1"/>
  <c r="D251" i="1"/>
  <c r="C251" i="1"/>
  <c r="D250" i="1"/>
  <c r="C250" i="1"/>
  <c r="H249" i="1"/>
  <c r="D249" i="1"/>
  <c r="C249" i="1"/>
  <c r="G249" i="1" s="1"/>
  <c r="D248" i="1"/>
  <c r="C248" i="1"/>
  <c r="H248" i="1" s="1"/>
  <c r="D247" i="1"/>
  <c r="C247" i="1"/>
  <c r="H247" i="1" s="1"/>
  <c r="G246" i="1"/>
  <c r="D246" i="1"/>
  <c r="C246" i="1"/>
  <c r="H246" i="1" s="1"/>
  <c r="D245" i="1"/>
  <c r="C245" i="1"/>
  <c r="G244" i="1"/>
  <c r="D244" i="1"/>
  <c r="C244" i="1"/>
  <c r="H244" i="1" s="1"/>
  <c r="D243" i="1"/>
  <c r="C243" i="1"/>
  <c r="C242" i="1"/>
  <c r="H241" i="1"/>
  <c r="G241" i="1"/>
  <c r="D241" i="1"/>
  <c r="C241" i="1"/>
  <c r="H240" i="1"/>
  <c r="D240" i="1"/>
  <c r="C240" i="1"/>
  <c r="G240" i="1" s="1"/>
  <c r="D239" i="1"/>
  <c r="G239" i="1" s="1"/>
  <c r="C239" i="1"/>
  <c r="D238" i="1"/>
  <c r="C238" i="1"/>
  <c r="G238" i="1" s="1"/>
  <c r="G237" i="1"/>
  <c r="D237" i="1"/>
  <c r="C237" i="1"/>
  <c r="H237" i="1" s="1"/>
  <c r="H236" i="1"/>
  <c r="D236" i="1"/>
  <c r="C236" i="1"/>
  <c r="G236" i="1" s="1"/>
  <c r="D235" i="1"/>
  <c r="C235" i="1"/>
  <c r="H234" i="1"/>
  <c r="D234" i="1"/>
  <c r="C234" i="1"/>
  <c r="G234" i="1" s="1"/>
  <c r="D233" i="1"/>
  <c r="C233" i="1"/>
  <c r="H233" i="1" s="1"/>
  <c r="D232" i="1"/>
  <c r="C232" i="1"/>
  <c r="G232" i="1" s="1"/>
  <c r="H231" i="1"/>
  <c r="G231" i="1"/>
  <c r="D231" i="1"/>
  <c r="C231" i="1"/>
  <c r="C230" i="1"/>
  <c r="D229" i="1"/>
  <c r="H229" i="1" s="1"/>
  <c r="C229" i="1"/>
  <c r="D228" i="1"/>
  <c r="C228" i="1"/>
  <c r="G228" i="1" s="1"/>
  <c r="D227" i="1"/>
  <c r="C227" i="1"/>
  <c r="H227" i="1" s="1"/>
  <c r="D225" i="1"/>
  <c r="C225" i="1"/>
  <c r="H224" i="1"/>
  <c r="G224" i="1"/>
  <c r="D224" i="1"/>
  <c r="C224" i="1"/>
  <c r="D223" i="1"/>
  <c r="C223" i="1"/>
  <c r="H222" i="1"/>
  <c r="G222" i="1"/>
  <c r="D222" i="1"/>
  <c r="C222" i="1"/>
  <c r="D221" i="1"/>
  <c r="C221" i="1"/>
  <c r="H220" i="1"/>
  <c r="G220" i="1"/>
  <c r="D220" i="1"/>
  <c r="C220" i="1"/>
  <c r="D219" i="1"/>
  <c r="C219" i="1"/>
  <c r="H218" i="1"/>
  <c r="G218" i="1"/>
  <c r="D218" i="1"/>
  <c r="C218" i="1"/>
  <c r="H216" i="1"/>
  <c r="G216" i="1"/>
  <c r="D216" i="1"/>
  <c r="C216" i="1"/>
  <c r="D215" i="1"/>
  <c r="C215" i="1"/>
  <c r="H214" i="1"/>
  <c r="G214" i="1"/>
  <c r="D214" i="1"/>
  <c r="C214" i="1"/>
  <c r="D213" i="1"/>
  <c r="C213" i="1"/>
  <c r="D212" i="1"/>
  <c r="D211" i="1"/>
  <c r="C211" i="1"/>
  <c r="H211" i="1" s="1"/>
  <c r="H210" i="1"/>
  <c r="G210" i="1"/>
  <c r="D210" i="1"/>
  <c r="C210" i="1"/>
  <c r="G209" i="1"/>
  <c r="D209" i="1"/>
  <c r="C209" i="1"/>
  <c r="H208" i="1"/>
  <c r="G208" i="1"/>
  <c r="D208" i="1"/>
  <c r="C208" i="1"/>
  <c r="D207" i="1"/>
  <c r="G207" i="1" s="1"/>
  <c r="C207" i="1"/>
  <c r="H206" i="1"/>
  <c r="G206" i="1"/>
  <c r="D206" i="1"/>
  <c r="C206" i="1"/>
  <c r="D205" i="1"/>
  <c r="C205" i="1"/>
  <c r="H205" i="1" s="1"/>
  <c r="H204" i="1"/>
  <c r="G204" i="1"/>
  <c r="D204" i="1"/>
  <c r="C204" i="1"/>
  <c r="D203" i="1"/>
  <c r="C203" i="1"/>
  <c r="H203" i="1" s="1"/>
  <c r="H202" i="1"/>
  <c r="G202" i="1"/>
  <c r="D202" i="1"/>
  <c r="C202" i="1"/>
  <c r="D201" i="1"/>
  <c r="C201" i="1"/>
  <c r="H200" i="1"/>
  <c r="G200" i="1"/>
  <c r="D200" i="1"/>
  <c r="C200" i="1"/>
  <c r="D199" i="1"/>
  <c r="C199" i="1"/>
  <c r="D197" i="1"/>
  <c r="C197" i="1"/>
  <c r="H197" i="1" s="1"/>
  <c r="D196" i="1"/>
  <c r="C196" i="1"/>
  <c r="H196" i="1" s="1"/>
  <c r="G195" i="1"/>
  <c r="D195" i="1"/>
  <c r="C195" i="1"/>
  <c r="D194" i="1"/>
  <c r="C194" i="1"/>
  <c r="D193" i="1"/>
  <c r="G193" i="1" s="1"/>
  <c r="C193" i="1"/>
  <c r="D192" i="1"/>
  <c r="C192" i="1"/>
  <c r="D191" i="1"/>
  <c r="C191" i="1"/>
  <c r="C190" i="1"/>
  <c r="D189" i="1"/>
  <c r="C189" i="1"/>
  <c r="H188" i="1"/>
  <c r="G188" i="1"/>
  <c r="D188" i="1"/>
  <c r="C188" i="1"/>
  <c r="D187" i="1"/>
  <c r="C187" i="1"/>
  <c r="H187" i="1" s="1"/>
  <c r="H186" i="1"/>
  <c r="D186" i="1"/>
  <c r="G186" i="1" s="1"/>
  <c r="C186" i="1"/>
  <c r="C185" i="1"/>
  <c r="G184" i="1"/>
  <c r="D184" i="1"/>
  <c r="C184" i="1"/>
  <c r="H184" i="1" s="1"/>
  <c r="D183" i="1"/>
  <c r="C183" i="1"/>
  <c r="D182" i="1"/>
  <c r="C182" i="1"/>
  <c r="D181" i="1"/>
  <c r="C181" i="1"/>
  <c r="H181" i="1" s="1"/>
  <c r="D180" i="1"/>
  <c r="C180" i="1"/>
  <c r="H180" i="1" s="1"/>
  <c r="D179" i="1"/>
  <c r="G179" i="1" s="1"/>
  <c r="C179" i="1"/>
  <c r="H178" i="1"/>
  <c r="D178" i="1"/>
  <c r="C178" i="1"/>
  <c r="G178" i="1" s="1"/>
  <c r="D177" i="1"/>
  <c r="C177" i="1"/>
  <c r="G176" i="1"/>
  <c r="D176" i="1"/>
  <c r="C176" i="1"/>
  <c r="H176" i="1" s="1"/>
  <c r="D175" i="1"/>
  <c r="C175" i="1"/>
  <c r="H175" i="1" s="1"/>
  <c r="C174" i="1"/>
  <c r="D173" i="1"/>
  <c r="H173" i="1" s="1"/>
  <c r="C173" i="1"/>
  <c r="H172" i="1"/>
  <c r="G172" i="1"/>
  <c r="D172" i="1"/>
  <c r="C172" i="1"/>
  <c r="D171" i="1"/>
  <c r="C171" i="1"/>
  <c r="G171" i="1" s="1"/>
  <c r="D170" i="1"/>
  <c r="C170" i="1"/>
  <c r="H170" i="1" s="1"/>
  <c r="D169" i="1"/>
  <c r="C169" i="1"/>
  <c r="H168" i="1"/>
  <c r="G168" i="1"/>
  <c r="D168" i="1"/>
  <c r="C168" i="1"/>
  <c r="D167" i="1"/>
  <c r="C167" i="1"/>
  <c r="C166" i="1"/>
  <c r="D165" i="1"/>
  <c r="H165" i="1" s="1"/>
  <c r="C165" i="1"/>
  <c r="D164" i="1"/>
  <c r="C164" i="1"/>
  <c r="D163" i="1"/>
  <c r="C163" i="1"/>
  <c r="D162" i="1"/>
  <c r="C162" i="1"/>
  <c r="C161" i="1"/>
  <c r="C160" i="1"/>
  <c r="G159" i="1"/>
  <c r="D159" i="1"/>
  <c r="C159" i="1"/>
  <c r="H159" i="1" s="1"/>
  <c r="H158" i="1"/>
  <c r="D158" i="1"/>
  <c r="C158" i="1"/>
  <c r="G158" i="1" s="1"/>
  <c r="D157" i="1"/>
  <c r="C157" i="1"/>
  <c r="H157" i="1" s="1"/>
  <c r="D156" i="1"/>
  <c r="H156" i="1" s="1"/>
  <c r="C156" i="1"/>
  <c r="G156" i="1" s="1"/>
  <c r="D155" i="1"/>
  <c r="C155" i="1"/>
  <c r="H154" i="1"/>
  <c r="D154" i="1"/>
  <c r="C154" i="1"/>
  <c r="G154" i="1" s="1"/>
  <c r="D153" i="1"/>
  <c r="C153" i="1"/>
  <c r="H153" i="1" s="1"/>
  <c r="H152" i="1"/>
  <c r="D152" i="1"/>
  <c r="C152" i="1"/>
  <c r="G152" i="1" s="1"/>
  <c r="G151" i="1"/>
  <c r="D151" i="1"/>
  <c r="C151" i="1"/>
  <c r="H151" i="1" s="1"/>
  <c r="C150" i="1"/>
  <c r="C149" i="1"/>
  <c r="D147" i="1"/>
  <c r="G147" i="1" s="1"/>
  <c r="C147" i="1"/>
  <c r="H146" i="1"/>
  <c r="G146" i="1"/>
  <c r="D146" i="1"/>
  <c r="C146" i="1"/>
  <c r="D145" i="1"/>
  <c r="H145" i="1" s="1"/>
  <c r="C145" i="1"/>
  <c r="H144" i="1"/>
  <c r="G144" i="1"/>
  <c r="D144" i="1"/>
  <c r="C144" i="1"/>
  <c r="D143" i="1"/>
  <c r="G143" i="1" s="1"/>
  <c r="C143" i="1"/>
  <c r="H142" i="1"/>
  <c r="G142" i="1"/>
  <c r="D142" i="1"/>
  <c r="C142" i="1"/>
  <c r="D141" i="1"/>
  <c r="H141" i="1" s="1"/>
  <c r="C141" i="1"/>
  <c r="H140" i="1"/>
  <c r="G140" i="1"/>
  <c r="D140" i="1"/>
  <c r="C140" i="1"/>
  <c r="D139" i="1"/>
  <c r="G139" i="1" s="1"/>
  <c r="C139" i="1"/>
  <c r="H138" i="1"/>
  <c r="G138" i="1"/>
  <c r="D138" i="1"/>
  <c r="C138" i="1"/>
  <c r="D137" i="1"/>
  <c r="D135" i="1"/>
  <c r="H135" i="1" s="1"/>
  <c r="C135" i="1"/>
  <c r="D134" i="1"/>
  <c r="C134" i="1"/>
  <c r="H133" i="1"/>
  <c r="G133" i="1"/>
  <c r="D133" i="1"/>
  <c r="C133" i="1"/>
  <c r="D132" i="1"/>
  <c r="C132" i="1"/>
  <c r="H132" i="1" s="1"/>
  <c r="D131" i="1"/>
  <c r="H131" i="1" s="1"/>
  <c r="C131" i="1"/>
  <c r="C130" i="1"/>
  <c r="D129" i="1"/>
  <c r="C129" i="1"/>
  <c r="H128" i="1"/>
  <c r="D128" i="1"/>
  <c r="C128" i="1"/>
  <c r="G128" i="1" s="1"/>
  <c r="D127" i="1"/>
  <c r="C127" i="1"/>
  <c r="H126" i="1"/>
  <c r="D126" i="1"/>
  <c r="C126" i="1"/>
  <c r="G126" i="1" s="1"/>
  <c r="D125" i="1"/>
  <c r="C125" i="1"/>
  <c r="H125" i="1" s="1"/>
  <c r="H124" i="1"/>
  <c r="D124" i="1"/>
  <c r="C124" i="1"/>
  <c r="G123" i="1"/>
  <c r="D123" i="1"/>
  <c r="C123" i="1"/>
  <c r="D122" i="1"/>
  <c r="C122" i="1"/>
  <c r="C121" i="1"/>
  <c r="D120" i="1"/>
  <c r="C120" i="1"/>
  <c r="D119" i="1"/>
  <c r="C119" i="1"/>
  <c r="H119" i="1" s="1"/>
  <c r="D118" i="1"/>
  <c r="C118" i="1"/>
  <c r="H118" i="1" s="1"/>
  <c r="D117" i="1"/>
  <c r="C117" i="1"/>
  <c r="H117" i="1" s="1"/>
  <c r="H116" i="1"/>
  <c r="D116" i="1"/>
  <c r="C116" i="1"/>
  <c r="G116" i="1" s="1"/>
  <c r="D115" i="1"/>
  <c r="C115" i="1"/>
  <c r="H114" i="1"/>
  <c r="G114" i="1"/>
  <c r="D114" i="1"/>
  <c r="C114" i="1"/>
  <c r="D113" i="1"/>
  <c r="C113" i="1"/>
  <c r="H112" i="1"/>
  <c r="G112" i="1"/>
  <c r="D112" i="1"/>
  <c r="C112" i="1"/>
  <c r="D111" i="1"/>
  <c r="C111" i="1"/>
  <c r="H111" i="1" s="1"/>
  <c r="H110" i="1"/>
  <c r="G110" i="1"/>
  <c r="D110" i="1"/>
  <c r="C110" i="1"/>
  <c r="D109" i="1"/>
  <c r="C109" i="1"/>
  <c r="H109" i="1" s="1"/>
  <c r="D108" i="1"/>
  <c r="C108" i="1"/>
  <c r="H108" i="1" s="1"/>
  <c r="G107" i="1"/>
  <c r="D107" i="1"/>
  <c r="C107" i="1"/>
  <c r="D106" i="1"/>
  <c r="C106" i="1"/>
  <c r="D105" i="1"/>
  <c r="G105" i="1" s="1"/>
  <c r="C105" i="1"/>
  <c r="D104" i="1"/>
  <c r="C104" i="1"/>
  <c r="D103" i="1"/>
  <c r="C103" i="1"/>
  <c r="H103" i="1" s="1"/>
  <c r="C102" i="1"/>
  <c r="D101" i="1"/>
  <c r="C101" i="1"/>
  <c r="H101" i="1" s="1"/>
  <c r="H100" i="1"/>
  <c r="D100" i="1"/>
  <c r="C100" i="1"/>
  <c r="G100" i="1" s="1"/>
  <c r="D99" i="1"/>
  <c r="C99" i="1"/>
  <c r="H98" i="1"/>
  <c r="G98" i="1"/>
  <c r="D98" i="1"/>
  <c r="C98" i="1"/>
  <c r="D97" i="1"/>
  <c r="C97" i="1"/>
  <c r="H96" i="1"/>
  <c r="G96" i="1"/>
  <c r="D96" i="1"/>
  <c r="C96" i="1"/>
  <c r="D95" i="1"/>
  <c r="C95" i="1"/>
  <c r="H95" i="1" s="1"/>
  <c r="C94" i="1"/>
  <c r="H94" i="1" s="1"/>
  <c r="H93" i="1"/>
  <c r="D93" i="1"/>
  <c r="C93" i="1"/>
  <c r="D92" i="1"/>
  <c r="C92" i="1"/>
  <c r="D91" i="1"/>
  <c r="H91" i="1" s="1"/>
  <c r="C91" i="1"/>
  <c r="D90" i="1"/>
  <c r="C90" i="1"/>
  <c r="D89" i="1"/>
  <c r="H89" i="1" s="1"/>
  <c r="C89" i="1"/>
  <c r="D88" i="1"/>
  <c r="C88" i="1"/>
  <c r="H88" i="1" s="1"/>
  <c r="D87" i="1"/>
  <c r="C87" i="1"/>
  <c r="G87" i="1" s="1"/>
  <c r="H86" i="1"/>
  <c r="D86" i="1"/>
  <c r="C86" i="1"/>
  <c r="G86" i="1" s="1"/>
  <c r="D85" i="1"/>
  <c r="C85" i="1"/>
  <c r="H84" i="1"/>
  <c r="G84" i="1"/>
  <c r="D84" i="1"/>
  <c r="C84" i="1"/>
  <c r="D83" i="1"/>
  <c r="C83" i="1"/>
  <c r="H82" i="1"/>
  <c r="G82" i="1"/>
  <c r="D82" i="1"/>
  <c r="C82" i="1"/>
  <c r="D81" i="1"/>
  <c r="C81" i="1"/>
  <c r="G81" i="1" s="1"/>
  <c r="H80" i="1"/>
  <c r="D80" i="1"/>
  <c r="C80" i="1"/>
  <c r="G80" i="1" s="1"/>
  <c r="D79" i="1"/>
  <c r="C79" i="1"/>
  <c r="C78" i="1"/>
  <c r="H77" i="1"/>
  <c r="D77" i="1"/>
  <c r="C77" i="1"/>
  <c r="G77" i="1" s="1"/>
  <c r="D76" i="1"/>
  <c r="C76" i="1"/>
  <c r="H76" i="1" s="1"/>
  <c r="H75" i="1"/>
  <c r="D75" i="1"/>
  <c r="C75" i="1"/>
  <c r="G75" i="1" s="1"/>
  <c r="D74" i="1"/>
  <c r="C74" i="1"/>
  <c r="H74" i="1" s="1"/>
  <c r="H73" i="1"/>
  <c r="D73" i="1"/>
  <c r="C73" i="1"/>
  <c r="G73" i="1" s="1"/>
  <c r="G72" i="1"/>
  <c r="D72" i="1"/>
  <c r="C72" i="1"/>
  <c r="H72" i="1" s="1"/>
  <c r="H71" i="1"/>
  <c r="D71" i="1"/>
  <c r="C71" i="1"/>
  <c r="G71" i="1" s="1"/>
  <c r="C70" i="1"/>
  <c r="H69" i="1"/>
  <c r="G69" i="1"/>
  <c r="D69" i="1"/>
  <c r="C69" i="1"/>
  <c r="D68" i="1"/>
  <c r="C68" i="1"/>
  <c r="H67" i="1"/>
  <c r="G67" i="1"/>
  <c r="D67" i="1"/>
  <c r="C67" i="1"/>
  <c r="D66" i="1"/>
  <c r="C66" i="1"/>
  <c r="D65" i="1"/>
  <c r="H65" i="1" s="1"/>
  <c r="C65" i="1"/>
  <c r="D64" i="1"/>
  <c r="C64" i="1"/>
  <c r="H63" i="1"/>
  <c r="G63" i="1"/>
  <c r="D63" i="1"/>
  <c r="C63" i="1"/>
  <c r="D62" i="1"/>
  <c r="C62" i="1"/>
  <c r="H61" i="1"/>
  <c r="G61" i="1"/>
  <c r="D61" i="1"/>
  <c r="C61" i="1"/>
  <c r="D60" i="1"/>
  <c r="C60" i="1"/>
  <c r="H59" i="1"/>
  <c r="G59" i="1"/>
  <c r="D59" i="1"/>
  <c r="C59" i="1"/>
  <c r="D58" i="1"/>
  <c r="C58" i="1"/>
  <c r="H57" i="1"/>
  <c r="G57" i="1"/>
  <c r="D57" i="1"/>
  <c r="C57" i="1"/>
  <c r="D56" i="1"/>
  <c r="C56" i="1"/>
  <c r="H55" i="1"/>
  <c r="G55" i="1"/>
  <c r="D55" i="1"/>
  <c r="C55" i="1"/>
  <c r="D54" i="1"/>
  <c r="C54" i="1"/>
  <c r="H53" i="1"/>
  <c r="G53" i="1"/>
  <c r="D53" i="1"/>
  <c r="C53" i="1"/>
  <c r="D52" i="1"/>
  <c r="C52" i="1"/>
  <c r="H51" i="1"/>
  <c r="G51" i="1"/>
  <c r="D51" i="1"/>
  <c r="C51" i="1"/>
  <c r="D50" i="1"/>
  <c r="C50" i="1"/>
  <c r="H50" i="1" s="1"/>
  <c r="H49" i="1"/>
  <c r="G49" i="1"/>
  <c r="D49" i="1"/>
  <c r="C49" i="1"/>
  <c r="D48" i="1"/>
  <c r="C48" i="1"/>
  <c r="H48" i="1" s="1"/>
  <c r="H47" i="1"/>
  <c r="G47" i="1"/>
  <c r="D47" i="1"/>
  <c r="C47" i="1"/>
  <c r="C46" i="1"/>
  <c r="D44" i="1"/>
  <c r="C44" i="1"/>
  <c r="H43" i="1"/>
  <c r="G43" i="1"/>
  <c r="D43" i="1"/>
  <c r="C43" i="1"/>
  <c r="D42" i="1"/>
  <c r="C42" i="1"/>
  <c r="D41" i="1"/>
  <c r="H41" i="1" s="1"/>
  <c r="C41" i="1"/>
  <c r="C40" i="1"/>
  <c r="C39" i="1"/>
  <c r="D38" i="1"/>
  <c r="C38" i="1"/>
  <c r="H37" i="1"/>
  <c r="D37" i="1"/>
  <c r="C37" i="1"/>
  <c r="G37" i="1" s="1"/>
  <c r="D36" i="1"/>
  <c r="C36" i="1"/>
  <c r="D35" i="1"/>
  <c r="H35" i="1" s="1"/>
  <c r="C35" i="1"/>
  <c r="D34" i="1"/>
  <c r="C34" i="1"/>
  <c r="D33" i="1"/>
  <c r="C33" i="1"/>
  <c r="H33" i="1" s="1"/>
  <c r="C32" i="1"/>
  <c r="H32" i="1" s="1"/>
  <c r="D31" i="1"/>
  <c r="C31" i="1"/>
  <c r="H31" i="1" s="1"/>
  <c r="H30" i="1"/>
  <c r="D30" i="1"/>
  <c r="C30" i="1"/>
  <c r="G30" i="1" s="1"/>
  <c r="H29" i="1"/>
  <c r="D29" i="1"/>
  <c r="C29" i="1"/>
  <c r="G29" i="1" s="1"/>
  <c r="H28" i="1"/>
  <c r="D28" i="1"/>
  <c r="C28" i="1"/>
  <c r="G28" i="1" s="1"/>
  <c r="H27" i="1"/>
  <c r="G27" i="1"/>
  <c r="D27" i="1"/>
  <c r="C27" i="1"/>
  <c r="H26" i="1"/>
  <c r="D26" i="1"/>
  <c r="C26" i="1"/>
  <c r="G26" i="1" s="1"/>
  <c r="D25" i="1"/>
  <c r="G25" i="1" s="1"/>
  <c r="C25" i="1"/>
  <c r="H24" i="1"/>
  <c r="D24" i="1"/>
  <c r="C24" i="1"/>
  <c r="G24" i="1" s="1"/>
  <c r="D23" i="1"/>
  <c r="C23" i="1"/>
  <c r="H23" i="1" s="1"/>
  <c r="H22" i="1"/>
  <c r="D22" i="1"/>
  <c r="C22" i="1"/>
  <c r="G22" i="1" s="1"/>
  <c r="D21" i="1"/>
  <c r="C21" i="1"/>
  <c r="H21" i="1" s="1"/>
  <c r="H20" i="1"/>
  <c r="D20" i="1"/>
  <c r="C20" i="1"/>
  <c r="G20" i="1" s="1"/>
  <c r="D19" i="1"/>
  <c r="C19" i="1"/>
  <c r="H19" i="1" s="1"/>
  <c r="H18" i="1"/>
  <c r="D18" i="1"/>
  <c r="C18" i="1"/>
  <c r="G18" i="1" s="1"/>
  <c r="D17" i="1"/>
  <c r="C17" i="1"/>
  <c r="H17" i="1" s="1"/>
  <c r="H16" i="1"/>
  <c r="D16" i="1"/>
  <c r="C16" i="1"/>
  <c r="G16" i="1" s="1"/>
  <c r="D15" i="1"/>
  <c r="C15" i="1"/>
  <c r="H15" i="1" s="1"/>
  <c r="H14" i="1"/>
  <c r="D14" i="1"/>
  <c r="C14" i="1"/>
  <c r="G14" i="1" s="1"/>
  <c r="H13" i="1"/>
  <c r="D13" i="1"/>
  <c r="C13" i="1"/>
  <c r="G13" i="1" s="1"/>
  <c r="H12" i="1"/>
  <c r="D12" i="1"/>
  <c r="C12" i="1"/>
  <c r="G12" i="1" s="1"/>
  <c r="H11" i="1"/>
  <c r="G11" i="1"/>
  <c r="D11" i="1"/>
  <c r="C11" i="1"/>
  <c r="H10" i="1"/>
  <c r="D10" i="1"/>
  <c r="C10" i="1"/>
  <c r="G10" i="1" s="1"/>
  <c r="D9" i="1"/>
  <c r="H9" i="1" s="1"/>
  <c r="C9" i="1"/>
  <c r="H8" i="1"/>
  <c r="D8" i="1"/>
  <c r="C8" i="1"/>
  <c r="G8" i="1" s="1"/>
  <c r="D7" i="1"/>
  <c r="C7" i="1"/>
  <c r="G7" i="1" s="1"/>
  <c r="H6" i="1"/>
  <c r="D6" i="1"/>
  <c r="C6" i="1"/>
  <c r="G6" i="1" s="1"/>
  <c r="D5" i="1"/>
  <c r="C5" i="1"/>
  <c r="H5" i="1" s="1"/>
  <c r="H4" i="1"/>
  <c r="D4" i="1"/>
  <c r="C4" i="1"/>
  <c r="G4" i="1" s="1"/>
  <c r="C3" i="1"/>
  <c r="H1684" i="1" l="1"/>
  <c r="G1635" i="1"/>
  <c r="H1673" i="1"/>
  <c r="G1672" i="1"/>
  <c r="H1669" i="1"/>
  <c r="G1669" i="1"/>
  <c r="H1670" i="1"/>
  <c r="E36" i="9"/>
  <c r="B36" i="9" s="1"/>
  <c r="G1638" i="1"/>
  <c r="H1636" i="1"/>
  <c r="D51" i="8"/>
  <c r="C1628" i="1" s="1"/>
  <c r="G1683" i="1"/>
  <c r="G1681" i="1"/>
  <c r="H1623" i="1"/>
  <c r="H1607" i="1"/>
  <c r="G1606" i="1"/>
  <c r="H1602" i="1"/>
  <c r="G1594" i="1"/>
  <c r="D6" i="8"/>
  <c r="C1583" i="1" s="1"/>
  <c r="G1583" i="1" s="1"/>
  <c r="H1587" i="1"/>
  <c r="D44" i="8"/>
  <c r="F236" i="9"/>
  <c r="B236" i="9" s="1"/>
  <c r="E322" i="9"/>
  <c r="B322" i="9" s="1"/>
  <c r="E324" i="9"/>
  <c r="E307" i="9"/>
  <c r="B307" i="9" s="1"/>
  <c r="E329" i="9"/>
  <c r="B329" i="9" s="1"/>
  <c r="H651" i="1"/>
  <c r="E320" i="9"/>
  <c r="B320" i="9" s="1"/>
  <c r="E327" i="9"/>
  <c r="B327" i="9" s="1"/>
  <c r="E312" i="9"/>
  <c r="B312" i="9" s="1"/>
  <c r="G300" i="1"/>
  <c r="H423" i="1"/>
  <c r="G423" i="1"/>
  <c r="G415" i="1"/>
  <c r="G676" i="1"/>
  <c r="H422" i="1"/>
  <c r="G734" i="1"/>
  <c r="G695" i="1"/>
  <c r="G653" i="1"/>
  <c r="E296" i="9"/>
  <c r="B296" i="9"/>
  <c r="G648" i="1"/>
  <c r="G649" i="1"/>
  <c r="H649" i="1"/>
  <c r="G646" i="1"/>
  <c r="F656" i="4"/>
  <c r="E202" i="4"/>
  <c r="D198" i="1" s="1"/>
  <c r="B244" i="9"/>
  <c r="H192" i="1"/>
  <c r="F194" i="4"/>
  <c r="G190" i="1"/>
  <c r="E54" i="9"/>
  <c r="B54" i="9" s="1"/>
  <c r="H191" i="1"/>
  <c r="E55" i="9"/>
  <c r="B55" i="9" s="1"/>
  <c r="H185" i="1"/>
  <c r="F239" i="9"/>
  <c r="B239" i="9" s="1"/>
  <c r="F238" i="9"/>
  <c r="B238" i="9" s="1"/>
  <c r="E51" i="9"/>
  <c r="B51" i="9" s="1"/>
  <c r="D166" i="1"/>
  <c r="H164" i="1"/>
  <c r="G163" i="1"/>
  <c r="F165" i="4"/>
  <c r="E153" i="4"/>
  <c r="D149" i="1" s="1"/>
  <c r="H155" i="1"/>
  <c r="B237" i="9"/>
  <c r="F154" i="4"/>
  <c r="H149" i="1"/>
  <c r="G150" i="1"/>
  <c r="D150" i="1"/>
  <c r="H150" i="1" s="1"/>
  <c r="G131" i="1"/>
  <c r="F126" i="4"/>
  <c r="G124" i="1"/>
  <c r="D121" i="1"/>
  <c r="G121" i="1" s="1"/>
  <c r="E46" i="9"/>
  <c r="B46" i="9" s="1"/>
  <c r="E106" i="4"/>
  <c r="D102" i="1" s="1"/>
  <c r="H102" i="1" s="1"/>
  <c r="H79" i="1"/>
  <c r="E38" i="9"/>
  <c r="B38" i="9" s="1"/>
  <c r="G65" i="1"/>
  <c r="E34" i="9"/>
  <c r="B34" i="9" s="1"/>
  <c r="H38" i="1"/>
  <c r="G38" i="1"/>
  <c r="H113" i="1"/>
  <c r="G113" i="1"/>
  <c r="D464" i="1"/>
  <c r="E466" i="4"/>
  <c r="D460" i="1" s="1"/>
  <c r="H460" i="1" s="1"/>
  <c r="G23" i="1"/>
  <c r="G41" i="1"/>
  <c r="G101" i="1"/>
  <c r="G381" i="1"/>
  <c r="H608" i="1"/>
  <c r="G608" i="1"/>
  <c r="H7" i="1"/>
  <c r="G33" i="1"/>
  <c r="H99" i="1"/>
  <c r="G99" i="1"/>
  <c r="G164" i="1"/>
  <c r="H366" i="1"/>
  <c r="G379" i="1"/>
  <c r="H479" i="1"/>
  <c r="G479" i="1"/>
  <c r="G120" i="1"/>
  <c r="H120" i="1"/>
  <c r="G221" i="1"/>
  <c r="H221" i="1"/>
  <c r="G227" i="1"/>
  <c r="G230" i="1"/>
  <c r="H230" i="1"/>
  <c r="G277" i="1"/>
  <c r="H280" i="1"/>
  <c r="G280" i="1"/>
  <c r="G282" i="1"/>
  <c r="G291" i="1"/>
  <c r="H294" i="1"/>
  <c r="G294" i="1"/>
  <c r="H313" i="1"/>
  <c r="G313" i="1"/>
  <c r="H335" i="1"/>
  <c r="G338" i="1"/>
  <c r="H356" i="1"/>
  <c r="G359" i="1"/>
  <c r="H359" i="1"/>
  <c r="H374" i="1"/>
  <c r="H395" i="1"/>
  <c r="G395" i="1"/>
  <c r="G403" i="1"/>
  <c r="H403" i="1"/>
  <c r="H411" i="1"/>
  <c r="G437" i="1"/>
  <c r="G449" i="1"/>
  <c r="H525" i="1"/>
  <c r="H1544" i="1"/>
  <c r="G1544" i="1"/>
  <c r="I1544" i="1" s="1"/>
  <c r="J1544" i="1"/>
  <c r="H104" i="1"/>
  <c r="G104" i="1"/>
  <c r="H262" i="1"/>
  <c r="G262" i="1"/>
  <c r="G568" i="1"/>
  <c r="H568" i="1"/>
  <c r="J1579" i="1"/>
  <c r="G1579" i="1"/>
  <c r="H1579" i="1"/>
  <c r="H1613" i="1"/>
  <c r="G1613" i="1"/>
  <c r="G9" i="1"/>
  <c r="G35" i="1"/>
  <c r="G169" i="1"/>
  <c r="H169" i="1"/>
  <c r="G273" i="1"/>
  <c r="G481" i="1"/>
  <c r="H1573" i="1"/>
  <c r="J1573" i="1"/>
  <c r="G1573" i="1"/>
  <c r="I1573" i="1" s="1"/>
  <c r="H25" i="1"/>
  <c r="G90" i="1"/>
  <c r="H90" i="1"/>
  <c r="G229" i="1"/>
  <c r="G293" i="1"/>
  <c r="G343" i="1"/>
  <c r="H343" i="1"/>
  <c r="H405" i="1"/>
  <c r="G405" i="1"/>
  <c r="H1022" i="1"/>
  <c r="G1022" i="1"/>
  <c r="G21" i="1"/>
  <c r="H36" i="1"/>
  <c r="G36" i="1"/>
  <c r="H52" i="1"/>
  <c r="G52" i="1"/>
  <c r="G119" i="1"/>
  <c r="H232" i="1"/>
  <c r="G461" i="1"/>
  <c r="H134" i="1"/>
  <c r="G134" i="1"/>
  <c r="H199" i="1"/>
  <c r="G199" i="1"/>
  <c r="H225" i="1"/>
  <c r="G225" i="1"/>
  <c r="H328" i="1"/>
  <c r="G328" i="1"/>
  <c r="G351" i="1"/>
  <c r="H351" i="1"/>
  <c r="H391" i="1"/>
  <c r="G391" i="1"/>
  <c r="H610" i="1"/>
  <c r="G610" i="1"/>
  <c r="H1050" i="1"/>
  <c r="G1050" i="1"/>
  <c r="H1644" i="1"/>
  <c r="G1644" i="1"/>
  <c r="G62" i="1"/>
  <c r="H62" i="1"/>
  <c r="H70" i="1"/>
  <c r="H122" i="1"/>
  <c r="G122" i="1"/>
  <c r="G235" i="1"/>
  <c r="H235" i="1"/>
  <c r="G370" i="1"/>
  <c r="H370" i="1"/>
  <c r="G149" i="1"/>
  <c r="G157" i="1"/>
  <c r="H257" i="1"/>
  <c r="G257" i="1"/>
  <c r="H304" i="1"/>
  <c r="G304" i="1"/>
  <c r="G389" i="1"/>
  <c r="H389" i="1"/>
  <c r="G453" i="1"/>
  <c r="H566" i="1"/>
  <c r="G566" i="1"/>
  <c r="H1546" i="1"/>
  <c r="G1546" i="1"/>
  <c r="J1546" i="1"/>
  <c r="G5" i="1"/>
  <c r="H60" i="1"/>
  <c r="G60" i="1"/>
  <c r="H68" i="1"/>
  <c r="G68" i="1"/>
  <c r="H129" i="1"/>
  <c r="G129" i="1"/>
  <c r="G167" i="1"/>
  <c r="H167" i="1"/>
  <c r="G182" i="1"/>
  <c r="H182" i="1"/>
  <c r="H194" i="1"/>
  <c r="G194" i="1"/>
  <c r="G247" i="1"/>
  <c r="G268" i="1"/>
  <c r="G315" i="1"/>
  <c r="H1016" i="1"/>
  <c r="G1016" i="1"/>
  <c r="G19" i="1"/>
  <c r="H42" i="1"/>
  <c r="G42" i="1"/>
  <c r="G76" i="1"/>
  <c r="H87" i="1"/>
  <c r="G155" i="1"/>
  <c r="G17" i="1"/>
  <c r="H58" i="1"/>
  <c r="G58" i="1"/>
  <c r="G85" i="1"/>
  <c r="H85" i="1"/>
  <c r="G94" i="1"/>
  <c r="H97" i="1"/>
  <c r="G97" i="1"/>
  <c r="G205" i="1"/>
  <c r="G213" i="1"/>
  <c r="H213" i="1"/>
  <c r="H301" i="1"/>
  <c r="G435" i="1"/>
  <c r="H447" i="1"/>
  <c r="G447" i="1"/>
  <c r="H486" i="1"/>
  <c r="G486" i="1"/>
  <c r="H494" i="1"/>
  <c r="G494" i="1"/>
  <c r="H502" i="1"/>
  <c r="G502" i="1"/>
  <c r="H510" i="1"/>
  <c r="G510" i="1"/>
  <c r="H1072" i="1"/>
  <c r="G1072" i="1"/>
  <c r="H1588" i="1"/>
  <c r="G1588" i="1"/>
  <c r="H1593" i="1"/>
  <c r="G1593" i="1"/>
  <c r="H1620" i="1"/>
  <c r="G1620" i="1"/>
  <c r="H1625" i="1"/>
  <c r="G1625" i="1"/>
  <c r="F336" i="4"/>
  <c r="C331" i="1"/>
  <c r="D374" i="1"/>
  <c r="G374" i="1" s="1"/>
  <c r="F379" i="4"/>
  <c r="G15" i="1"/>
  <c r="G31" i="1"/>
  <c r="G74" i="1"/>
  <c r="H189" i="1"/>
  <c r="G189" i="1"/>
  <c r="H201" i="1"/>
  <c r="G201" i="1"/>
  <c r="G203" i="1"/>
  <c r="H219" i="1"/>
  <c r="G219" i="1"/>
  <c r="H239" i="1"/>
  <c r="H242" i="1"/>
  <c r="G242" i="1"/>
  <c r="G261" i="1"/>
  <c r="H264" i="1"/>
  <c r="G264" i="1"/>
  <c r="G266" i="1"/>
  <c r="G275" i="1"/>
  <c r="H278" i="1"/>
  <c r="G278" i="1"/>
  <c r="G299" i="1"/>
  <c r="H299" i="1"/>
  <c r="G308" i="1"/>
  <c r="H311" i="1"/>
  <c r="G311" i="1"/>
  <c r="H320" i="1"/>
  <c r="G327" i="1"/>
  <c r="H327" i="1"/>
  <c r="G345" i="1"/>
  <c r="H345" i="1"/>
  <c r="H353" i="1"/>
  <c r="H372" i="1"/>
  <c r="G372" i="1"/>
  <c r="G393" i="1"/>
  <c r="H393" i="1"/>
  <c r="H401" i="1"/>
  <c r="G401" i="1"/>
  <c r="G409" i="1"/>
  <c r="G433" i="1"/>
  <c r="H474" i="1"/>
  <c r="H528" i="1"/>
  <c r="H1052" i="1"/>
  <c r="G1052" i="1"/>
  <c r="G1581" i="1"/>
  <c r="I1581" i="1" s="1"/>
  <c r="J1581" i="1"/>
  <c r="H1584" i="1"/>
  <c r="G1584" i="1"/>
  <c r="H1589" i="1"/>
  <c r="G1589" i="1"/>
  <c r="H1616" i="1"/>
  <c r="G1616" i="1"/>
  <c r="H1662" i="1"/>
  <c r="G1662" i="1"/>
  <c r="H1667" i="1"/>
  <c r="G1667" i="1"/>
  <c r="H1671" i="1"/>
  <c r="G1671" i="1"/>
  <c r="F141" i="4"/>
  <c r="D140" i="4"/>
  <c r="C137" i="1"/>
  <c r="F257" i="4"/>
  <c r="C253" i="1"/>
  <c r="H399" i="1"/>
  <c r="G399" i="1"/>
  <c r="H571" i="1"/>
  <c r="G571" i="1"/>
  <c r="H1608" i="1"/>
  <c r="G1608" i="1"/>
  <c r="G54" i="1"/>
  <c r="H54" i="1"/>
  <c r="H250" i="1"/>
  <c r="G250" i="1"/>
  <c r="H287" i="1"/>
  <c r="G287" i="1"/>
  <c r="G361" i="1"/>
  <c r="H361" i="1"/>
  <c r="H1036" i="1"/>
  <c r="G1036" i="1"/>
  <c r="G44" i="1"/>
  <c r="H44" i="1"/>
  <c r="G70" i="1"/>
  <c r="G181" i="1"/>
  <c r="G196" i="1"/>
  <c r="G223" i="1"/>
  <c r="H223" i="1"/>
  <c r="G397" i="1"/>
  <c r="H397" i="1"/>
  <c r="H464" i="1"/>
  <c r="G464" i="1"/>
  <c r="H636" i="1"/>
  <c r="G636" i="1"/>
  <c r="G1024" i="1"/>
  <c r="G1562" i="1"/>
  <c r="I1562" i="1" s="1"/>
  <c r="G215" i="1"/>
  <c r="H215" i="1"/>
  <c r="H271" i="1"/>
  <c r="G271" i="1"/>
  <c r="H377" i="1"/>
  <c r="G377" i="1"/>
  <c r="G451" i="1"/>
  <c r="H476" i="1"/>
  <c r="H1066" i="1"/>
  <c r="G1066" i="1"/>
  <c r="G108" i="1"/>
  <c r="H34" i="1"/>
  <c r="G34" i="1"/>
  <c r="G66" i="1"/>
  <c r="H66" i="1"/>
  <c r="H106" i="1"/>
  <c r="G106" i="1"/>
  <c r="H162" i="1"/>
  <c r="G162" i="1"/>
  <c r="G191" i="1"/>
  <c r="H245" i="1"/>
  <c r="G245" i="1"/>
  <c r="G255" i="1"/>
  <c r="H255" i="1"/>
  <c r="G333" i="1"/>
  <c r="H333" i="1"/>
  <c r="H375" i="1"/>
  <c r="G375" i="1"/>
  <c r="G421" i="1"/>
  <c r="G523" i="1"/>
  <c r="H523" i="1"/>
  <c r="H584" i="1"/>
  <c r="G584" i="1"/>
  <c r="H1542" i="1"/>
  <c r="G1542" i="1"/>
  <c r="I1542" i="1" s="1"/>
  <c r="J1542" i="1"/>
  <c r="G50" i="1"/>
  <c r="G117" i="1"/>
  <c r="G127" i="1"/>
  <c r="H127" i="1"/>
  <c r="G153" i="1"/>
  <c r="H177" i="1"/>
  <c r="G177" i="1"/>
  <c r="G40" i="1"/>
  <c r="G48" i="1"/>
  <c r="H56" i="1"/>
  <c r="G56" i="1"/>
  <c r="H64" i="1"/>
  <c r="G64" i="1"/>
  <c r="G83" i="1"/>
  <c r="H83" i="1"/>
  <c r="G89" i="1"/>
  <c r="H92" i="1"/>
  <c r="G92" i="1"/>
  <c r="G103" i="1"/>
  <c r="H115" i="1"/>
  <c r="G115" i="1"/>
  <c r="H171" i="1"/>
  <c r="G243" i="1"/>
  <c r="H243" i="1"/>
  <c r="G289" i="1"/>
  <c r="H318" i="1"/>
  <c r="G318" i="1"/>
  <c r="H350" i="1"/>
  <c r="H354" i="1"/>
  <c r="G354" i="1"/>
  <c r="H431" i="1"/>
  <c r="G431" i="1"/>
  <c r="G471" i="1"/>
  <c r="H484" i="1"/>
  <c r="G484" i="1"/>
  <c r="H492" i="1"/>
  <c r="G492" i="1"/>
  <c r="H500" i="1"/>
  <c r="G500" i="1"/>
  <c r="H508" i="1"/>
  <c r="G508" i="1"/>
  <c r="G576" i="1"/>
  <c r="H576" i="1"/>
  <c r="G614" i="1"/>
  <c r="H1060" i="1"/>
  <c r="G1060" i="1"/>
  <c r="H1585" i="1"/>
  <c r="G1585" i="1"/>
  <c r="H1612" i="1"/>
  <c r="G1612" i="1"/>
  <c r="H1617" i="1"/>
  <c r="G1617" i="1"/>
  <c r="H1659" i="1"/>
  <c r="G1659" i="1"/>
  <c r="F361" i="4"/>
  <c r="D360" i="4"/>
  <c r="D373" i="4"/>
  <c r="F374" i="4"/>
  <c r="C369" i="1"/>
  <c r="G321" i="1"/>
  <c r="H336" i="1"/>
  <c r="G336" i="1"/>
  <c r="G367" i="1"/>
  <c r="H469" i="1"/>
  <c r="G469" i="1"/>
  <c r="H490" i="1"/>
  <c r="G490" i="1"/>
  <c r="H498" i="1"/>
  <c r="G498" i="1"/>
  <c r="H506" i="1"/>
  <c r="G506" i="1"/>
  <c r="H514" i="1"/>
  <c r="G514" i="1"/>
  <c r="H1014" i="1"/>
  <c r="G1014" i="1"/>
  <c r="H1020" i="1"/>
  <c r="G1020" i="1"/>
  <c r="H1034" i="1"/>
  <c r="G1034" i="1"/>
  <c r="H1560" i="1"/>
  <c r="J1560" i="1"/>
  <c r="E49" i="4"/>
  <c r="D45" i="1" s="1"/>
  <c r="D46" i="1"/>
  <c r="G46" i="1" s="1"/>
  <c r="G141" i="1"/>
  <c r="G145" i="1"/>
  <c r="H482" i="1"/>
  <c r="G482" i="1"/>
  <c r="H1605" i="1"/>
  <c r="G1605" i="1"/>
  <c r="E43" i="4"/>
  <c r="D39" i="1" s="1"/>
  <c r="H39" i="1" s="1"/>
  <c r="D40" i="1"/>
  <c r="H40" i="1" s="1"/>
  <c r="F216" i="4"/>
  <c r="C212" i="1"/>
  <c r="G32" i="1"/>
  <c r="G79" i="1"/>
  <c r="H81" i="1"/>
  <c r="G88" i="1"/>
  <c r="G93" i="1"/>
  <c r="G95" i="1"/>
  <c r="G102" i="1"/>
  <c r="H107" i="1"/>
  <c r="G111" i="1"/>
  <c r="G118" i="1"/>
  <c r="H123" i="1"/>
  <c r="G125" i="1"/>
  <c r="H130" i="1"/>
  <c r="G132" i="1"/>
  <c r="G135" i="1"/>
  <c r="H139" i="1"/>
  <c r="H143" i="1"/>
  <c r="H147" i="1"/>
  <c r="G170" i="1"/>
  <c r="G175" i="1"/>
  <c r="G180" i="1"/>
  <c r="G187" i="1"/>
  <c r="G192" i="1"/>
  <c r="H209" i="1"/>
  <c r="H228" i="1"/>
  <c r="G233" i="1"/>
  <c r="H238" i="1"/>
  <c r="H251" i="1"/>
  <c r="G260" i="1"/>
  <c r="G267" i="1"/>
  <c r="G276" i="1"/>
  <c r="G283" i="1"/>
  <c r="G292" i="1"/>
  <c r="G302" i="1"/>
  <c r="G309" i="1"/>
  <c r="G319" i="1"/>
  <c r="H321" i="1"/>
  <c r="G326" i="1"/>
  <c r="G329" i="1"/>
  <c r="H329" i="1"/>
  <c r="G337" i="1"/>
  <c r="G344" i="1"/>
  <c r="G347" i="1"/>
  <c r="H352" i="1"/>
  <c r="G352" i="1"/>
  <c r="G365" i="1"/>
  <c r="H367" i="1"/>
  <c r="H373" i="1"/>
  <c r="G373" i="1"/>
  <c r="H385" i="1"/>
  <c r="G422" i="1"/>
  <c r="G427" i="1"/>
  <c r="G443" i="1"/>
  <c r="G459" i="1"/>
  <c r="G475" i="1"/>
  <c r="H488" i="1"/>
  <c r="G488" i="1"/>
  <c r="H496" i="1"/>
  <c r="G496" i="1"/>
  <c r="H504" i="1"/>
  <c r="G504" i="1"/>
  <c r="H512" i="1"/>
  <c r="G512" i="1"/>
  <c r="H517" i="1"/>
  <c r="H569" i="1"/>
  <c r="G569" i="1"/>
  <c r="G590" i="1"/>
  <c r="G606" i="1"/>
  <c r="G622" i="1"/>
  <c r="H1018" i="1"/>
  <c r="G1018" i="1"/>
  <c r="G1058" i="1"/>
  <c r="H1068" i="1"/>
  <c r="G1068" i="1"/>
  <c r="G1070" i="1"/>
  <c r="J1558" i="1"/>
  <c r="G1558" i="1"/>
  <c r="I1558" i="1" s="1"/>
  <c r="H1577" i="1"/>
  <c r="G1577" i="1"/>
  <c r="F480" i="4"/>
  <c r="D479" i="4"/>
  <c r="G462" i="1"/>
  <c r="H462" i="1"/>
  <c r="I1560" i="1"/>
  <c r="H1600" i="1"/>
  <c r="G1600" i="1"/>
  <c r="G91" i="1"/>
  <c r="H105" i="1"/>
  <c r="G109" i="1"/>
  <c r="G161" i="1"/>
  <c r="H163" i="1"/>
  <c r="G173" i="1"/>
  <c r="H183" i="1"/>
  <c r="G183" i="1"/>
  <c r="G185" i="1"/>
  <c r="H193" i="1"/>
  <c r="G197" i="1"/>
  <c r="H207" i="1"/>
  <c r="G211" i="1"/>
  <c r="G248" i="1"/>
  <c r="G274" i="1"/>
  <c r="G290" i="1"/>
  <c r="G307" i="1"/>
  <c r="G317" i="1"/>
  <c r="H349" i="1"/>
  <c r="G363" i="1"/>
  <c r="H383" i="1"/>
  <c r="G387" i="1"/>
  <c r="H410" i="1"/>
  <c r="G470" i="1"/>
  <c r="H586" i="1"/>
  <c r="G586" i="1"/>
  <c r="G588" i="1"/>
  <c r="G604" i="1"/>
  <c r="G620" i="1"/>
  <c r="G1044" i="1"/>
  <c r="G1056" i="1"/>
  <c r="E7" i="5"/>
  <c r="D1013" i="1"/>
  <c r="G1556" i="1"/>
  <c r="H1556" i="1"/>
  <c r="H1604" i="1"/>
  <c r="G1604" i="1"/>
  <c r="H1609" i="1"/>
  <c r="G1609" i="1"/>
  <c r="H1676" i="1"/>
  <c r="G1676" i="1"/>
  <c r="G1686" i="1"/>
  <c r="F571" i="4"/>
  <c r="C565" i="1"/>
  <c r="G165" i="1"/>
  <c r="H179" i="1"/>
  <c r="H195" i="1"/>
  <c r="G325" i="1"/>
  <c r="G341" i="1"/>
  <c r="G357" i="1"/>
  <c r="H371" i="1"/>
  <c r="G1564" i="1"/>
  <c r="I1564" i="1" s="1"/>
  <c r="J1564" i="1"/>
  <c r="J1566" i="1"/>
  <c r="G1566" i="1"/>
  <c r="I1566" i="1" s="1"/>
  <c r="G1568" i="1"/>
  <c r="I1568" i="1" s="1"/>
  <c r="J1568" i="1"/>
  <c r="J1570" i="1"/>
  <c r="G1570" i="1"/>
  <c r="I1570" i="1" s="1"/>
  <c r="H1575" i="1"/>
  <c r="H1596" i="1"/>
  <c r="G1596" i="1"/>
  <c r="H1601" i="1"/>
  <c r="G1601" i="1"/>
  <c r="H1640" i="1"/>
  <c r="G1640" i="1"/>
  <c r="F432" i="4"/>
  <c r="D431" i="4"/>
  <c r="G323" i="1"/>
  <c r="G339" i="1"/>
  <c r="G460" i="1"/>
  <c r="J1575" i="1"/>
  <c r="G1575" i="1"/>
  <c r="H1592" i="1"/>
  <c r="G1592" i="1"/>
  <c r="H1597" i="1"/>
  <c r="G1597" i="1"/>
  <c r="H1624" i="1"/>
  <c r="G1624" i="1"/>
  <c r="H1641" i="1"/>
  <c r="G1641" i="1"/>
  <c r="E164" i="4"/>
  <c r="D160" i="1" s="1"/>
  <c r="G160" i="1" s="1"/>
  <c r="D174" i="1"/>
  <c r="H174" i="1" s="1"/>
  <c r="F178" i="4"/>
  <c r="F393" i="4"/>
  <c r="C388" i="1"/>
  <c r="F536" i="4"/>
  <c r="F585" i="4"/>
  <c r="D584" i="4"/>
  <c r="C579" i="1"/>
  <c r="F412" i="4"/>
  <c r="C407" i="1"/>
  <c r="D203" i="5"/>
  <c r="F204" i="5"/>
  <c r="C1208" i="1"/>
  <c r="I27" i="3"/>
  <c r="D1431" i="1"/>
  <c r="C1539" i="1"/>
  <c r="G1550" i="1"/>
  <c r="I1550" i="1" s="1"/>
  <c r="G1554" i="1"/>
  <c r="I1554" i="1" s="1"/>
  <c r="G1557" i="1"/>
  <c r="I1557" i="1" s="1"/>
  <c r="J1557" i="1"/>
  <c r="J1559" i="1"/>
  <c r="G1559" i="1"/>
  <c r="I1559" i="1" s="1"/>
  <c r="G1561" i="1"/>
  <c r="I1561" i="1" s="1"/>
  <c r="J1561" i="1"/>
  <c r="H1578" i="1"/>
  <c r="I1578" i="1" s="1"/>
  <c r="G1634" i="1"/>
  <c r="H1634" i="1"/>
  <c r="G1650" i="1"/>
  <c r="H1650" i="1"/>
  <c r="F7" i="4"/>
  <c r="D70" i="1"/>
  <c r="F74" i="4"/>
  <c r="G1574" i="1"/>
  <c r="I1574" i="1" s="1"/>
  <c r="J1574" i="1"/>
  <c r="J1576" i="1"/>
  <c r="G1576" i="1"/>
  <c r="I1576" i="1" s="1"/>
  <c r="H1665" i="1"/>
  <c r="G1665" i="1"/>
  <c r="H1674" i="1"/>
  <c r="G1674" i="1"/>
  <c r="E7" i="4"/>
  <c r="E230" i="4"/>
  <c r="D226" i="1" s="1"/>
  <c r="E535" i="4"/>
  <c r="D530" i="1"/>
  <c r="F609" i="4"/>
  <c r="D597" i="4"/>
  <c r="C603" i="1"/>
  <c r="I1541" i="1"/>
  <c r="I1543" i="1"/>
  <c r="J1549" i="1"/>
  <c r="G1549" i="1"/>
  <c r="I1549" i="1" s="1"/>
  <c r="G1551" i="1"/>
  <c r="I1551" i="1" s="1"/>
  <c r="J1551" i="1"/>
  <c r="J1553" i="1"/>
  <c r="G1553" i="1"/>
  <c r="I1553" i="1" s="1"/>
  <c r="H1572" i="1"/>
  <c r="H1627" i="1"/>
  <c r="G1627" i="1"/>
  <c r="H1631" i="1"/>
  <c r="G1631" i="1"/>
  <c r="H1643" i="1"/>
  <c r="G1643" i="1"/>
  <c r="H1647" i="1"/>
  <c r="G1647" i="1"/>
  <c r="H1666" i="1"/>
  <c r="G1666" i="1"/>
  <c r="E479" i="4"/>
  <c r="D473" i="1" s="1"/>
  <c r="G24" i="9"/>
  <c r="F153" i="4"/>
  <c r="H24" i="9"/>
  <c r="D152" i="4"/>
  <c r="D321" i="4"/>
  <c r="E373" i="4"/>
  <c r="F523" i="4"/>
  <c r="D522" i="4"/>
  <c r="E82" i="4"/>
  <c r="D78" i="1" s="1"/>
  <c r="H78" i="1" s="1"/>
  <c r="F134" i="4"/>
  <c r="E321" i="4"/>
  <c r="E648" i="4"/>
  <c r="D642" i="1" s="1"/>
  <c r="G642" i="1" s="1"/>
  <c r="D219" i="5"/>
  <c r="F220" i="5"/>
  <c r="B47" i="9"/>
  <c r="H1682" i="1"/>
  <c r="G1682" i="1"/>
  <c r="D629" i="4"/>
  <c r="F630" i="4"/>
  <c r="H1658" i="1"/>
  <c r="G1658" i="1"/>
  <c r="G1679" i="1"/>
  <c r="D308" i="4"/>
  <c r="G202" i="9"/>
  <c r="E202" i="9" s="1"/>
  <c r="B202" i="9" s="1"/>
  <c r="D49" i="4"/>
  <c r="D202" i="4"/>
  <c r="D221" i="4"/>
  <c r="F231" i="4"/>
  <c r="D230" i="4"/>
  <c r="F607" i="4"/>
  <c r="D7" i="5"/>
  <c r="E119" i="5"/>
  <c r="D1124" i="1" s="1"/>
  <c r="D251" i="5"/>
  <c r="D114" i="6"/>
  <c r="E53" i="9"/>
  <c r="B53" i="9" s="1"/>
  <c r="E139" i="9"/>
  <c r="B139" i="9" s="1"/>
  <c r="E148" i="9"/>
  <c r="B148" i="9" s="1"/>
  <c r="B157" i="9"/>
  <c r="E166" i="9"/>
  <c r="B166" i="9" s="1"/>
  <c r="B206" i="9"/>
  <c r="F231" i="9"/>
  <c r="B231" i="9" s="1"/>
  <c r="B182" i="9"/>
  <c r="B324" i="9"/>
  <c r="B332" i="9"/>
  <c r="E26" i="9"/>
  <c r="B26" i="9" s="1"/>
  <c r="E58" i="9"/>
  <c r="B58" i="9" s="1"/>
  <c r="B86" i="9"/>
  <c r="B97" i="9"/>
  <c r="G214" i="9"/>
  <c r="E214" i="9" s="1"/>
  <c r="B214" i="9" s="1"/>
  <c r="H19" i="9"/>
  <c r="E19" i="9" s="1"/>
  <c r="B19" i="9" s="1"/>
  <c r="B31" i="9"/>
  <c r="E37" i="9"/>
  <c r="B37" i="9" s="1"/>
  <c r="B63" i="9"/>
  <c r="E69" i="9"/>
  <c r="B69" i="9" s="1"/>
  <c r="E84" i="9"/>
  <c r="B84" i="9" s="1"/>
  <c r="B125" i="9"/>
  <c r="E134" i="9"/>
  <c r="B134" i="9" s="1"/>
  <c r="B145" i="9"/>
  <c r="G190" i="9"/>
  <c r="E190" i="9" s="1"/>
  <c r="B190" i="9" s="1"/>
  <c r="E304" i="9"/>
  <c r="B304" i="9" s="1"/>
  <c r="G316" i="9"/>
  <c r="E316" i="9" s="1"/>
  <c r="B316" i="9" s="1"/>
  <c r="G315" i="9"/>
  <c r="D147" i="5"/>
  <c r="F150" i="5"/>
  <c r="D178" i="5"/>
  <c r="F186" i="5"/>
  <c r="G347" i="9"/>
  <c r="E347" i="9" s="1"/>
  <c r="F5" i="6"/>
  <c r="D141" i="6"/>
  <c r="D35" i="6"/>
  <c r="F36" i="6"/>
  <c r="G210" i="9"/>
  <c r="E210" i="9" s="1"/>
  <c r="B210" i="9" s="1"/>
  <c r="G226" i="9"/>
  <c r="E226" i="9" s="1"/>
  <c r="B226" i="9" s="1"/>
  <c r="E647" i="4"/>
  <c r="D641" i="1" s="1"/>
  <c r="E156" i="9"/>
  <c r="B156" i="9" s="1"/>
  <c r="D12" i="5"/>
  <c r="E70" i="5"/>
  <c r="G314" i="9"/>
  <c r="E314" i="9" s="1"/>
  <c r="B314" i="9" s="1"/>
  <c r="D88" i="5"/>
  <c r="F89" i="5"/>
  <c r="H316" i="9"/>
  <c r="H315" i="9"/>
  <c r="E147" i="5"/>
  <c r="D1152" i="1" s="1"/>
  <c r="H336" i="9"/>
  <c r="E177" i="5"/>
  <c r="E141" i="6"/>
  <c r="E29" i="9"/>
  <c r="B29" i="9" s="1"/>
  <c r="E61" i="9"/>
  <c r="B61" i="9" s="1"/>
  <c r="B93" i="9"/>
  <c r="E102" i="9"/>
  <c r="B102" i="9" s="1"/>
  <c r="B113" i="9"/>
  <c r="G198" i="9"/>
  <c r="E198" i="9" s="1"/>
  <c r="B198" i="9" s="1"/>
  <c r="F242" i="9"/>
  <c r="B242" i="9" s="1"/>
  <c r="F426" i="4"/>
  <c r="F529" i="4"/>
  <c r="F71" i="5"/>
  <c r="F256" i="5"/>
  <c r="F6" i="6"/>
  <c r="D22" i="7"/>
  <c r="G186" i="9"/>
  <c r="E186" i="9" s="1"/>
  <c r="B186" i="9" s="1"/>
  <c r="G310" i="9"/>
  <c r="E310" i="9" s="1"/>
  <c r="B310" i="9" s="1"/>
  <c r="M228" i="9"/>
  <c r="G179" i="9"/>
  <c r="E179" i="9" s="1"/>
  <c r="B179" i="9" s="1"/>
  <c r="G177" i="9"/>
  <c r="E177" i="9" s="1"/>
  <c r="B177" i="9" s="1"/>
  <c r="G175" i="9"/>
  <c r="E175" i="9" s="1"/>
  <c r="B175" i="9" s="1"/>
  <c r="H308" i="9"/>
  <c r="E308" i="9" s="1"/>
  <c r="B308" i="9" s="1"/>
  <c r="G301" i="9"/>
  <c r="E301" i="9" s="1"/>
  <c r="B301" i="9" s="1"/>
  <c r="H309" i="9"/>
  <c r="G178" i="9"/>
  <c r="E178" i="9" s="1"/>
  <c r="B178" i="9" s="1"/>
  <c r="G176" i="9"/>
  <c r="E176" i="9" s="1"/>
  <c r="B176" i="9" s="1"/>
  <c r="G174" i="9"/>
  <c r="E174" i="9" s="1"/>
  <c r="B174" i="9" s="1"/>
  <c r="G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F234" i="9"/>
  <c r="B234" i="9" s="1"/>
  <c r="E92" i="9"/>
  <c r="B92" i="9" s="1"/>
  <c r="E108" i="9"/>
  <c r="B108" i="9" s="1"/>
  <c r="E124" i="9"/>
  <c r="B124" i="9" s="1"/>
  <c r="E140" i="9"/>
  <c r="B140" i="9" s="1"/>
  <c r="B248" i="9"/>
  <c r="B250" i="9"/>
  <c r="B264" i="9"/>
  <c r="B266" i="9"/>
  <c r="B280" i="9"/>
  <c r="B282" i="9"/>
  <c r="G180" i="9"/>
  <c r="H180" i="9"/>
  <c r="G184" i="9"/>
  <c r="E184" i="9" s="1"/>
  <c r="B184" i="9" s="1"/>
  <c r="G188" i="9"/>
  <c r="E188" i="9" s="1"/>
  <c r="B188" i="9" s="1"/>
  <c r="G192" i="9"/>
  <c r="E192" i="9" s="1"/>
  <c r="B192" i="9" s="1"/>
  <c r="G196" i="9"/>
  <c r="E196" i="9" s="1"/>
  <c r="B196" i="9" s="1"/>
  <c r="G200" i="9"/>
  <c r="E200" i="9" s="1"/>
  <c r="B200" i="9" s="1"/>
  <c r="G204" i="9"/>
  <c r="E204" i="9" s="1"/>
  <c r="B204" i="9" s="1"/>
  <c r="G208" i="9"/>
  <c r="E208" i="9" s="1"/>
  <c r="B208" i="9" s="1"/>
  <c r="G212" i="9"/>
  <c r="E212" i="9" s="1"/>
  <c r="B212" i="9" s="1"/>
  <c r="G216" i="9"/>
  <c r="E216" i="9" s="1"/>
  <c r="B216" i="9" s="1"/>
  <c r="G220" i="9"/>
  <c r="E220" i="9" s="1"/>
  <c r="B220" i="9" s="1"/>
  <c r="G224" i="9"/>
  <c r="E224" i="9" s="1"/>
  <c r="B224" i="9" s="1"/>
  <c r="L228" i="9"/>
  <c r="B253" i="9"/>
  <c r="B269" i="9"/>
  <c r="B285" i="9"/>
  <c r="F298" i="9"/>
  <c r="E337" i="9"/>
  <c r="B337" i="9" s="1"/>
  <c r="I10" i="9"/>
  <c r="B229" i="9"/>
  <c r="B240" i="9"/>
  <c r="D45" i="8" l="1"/>
  <c r="G343" i="9" s="1"/>
  <c r="E343" i="9" s="1"/>
  <c r="B343" i="9" s="1"/>
  <c r="H1628" i="1"/>
  <c r="G1628" i="1"/>
  <c r="G342" i="9"/>
  <c r="E342" i="9" s="1"/>
  <c r="H1583" i="1"/>
  <c r="C1621" i="1"/>
  <c r="I38" i="3"/>
  <c r="F648" i="4"/>
  <c r="G174" i="1"/>
  <c r="H166" i="1"/>
  <c r="G166" i="1"/>
  <c r="H121" i="1"/>
  <c r="F106" i="4"/>
  <c r="G78" i="1"/>
  <c r="E346" i="9"/>
  <c r="B347" i="9"/>
  <c r="H17" i="3"/>
  <c r="D299" i="4"/>
  <c r="C148" i="1"/>
  <c r="G388" i="1"/>
  <c r="H388" i="1"/>
  <c r="H603" i="1"/>
  <c r="G603" i="1"/>
  <c r="H407" i="1"/>
  <c r="G407" i="1"/>
  <c r="E69" i="5"/>
  <c r="D1075" i="1"/>
  <c r="F479" i="4"/>
  <c r="C473" i="1"/>
  <c r="H160" i="1"/>
  <c r="H642" i="1"/>
  <c r="H253" i="1"/>
  <c r="G253" i="1"/>
  <c r="F7" i="5"/>
  <c r="C1012" i="1"/>
  <c r="H21" i="3"/>
  <c r="F629" i="4"/>
  <c r="C623" i="1"/>
  <c r="G331" i="1"/>
  <c r="H331" i="1"/>
  <c r="G336" i="9"/>
  <c r="E336" i="9" s="1"/>
  <c r="B336" i="9" s="1"/>
  <c r="D177" i="5"/>
  <c r="C1182" i="1"/>
  <c r="F178" i="5"/>
  <c r="D430" i="4"/>
  <c r="C425" i="1"/>
  <c r="F431" i="4"/>
  <c r="H33" i="3"/>
  <c r="C1555" i="1"/>
  <c r="E24" i="9"/>
  <c r="H369" i="1"/>
  <c r="G369" i="1"/>
  <c r="F12" i="5"/>
  <c r="C1017" i="1"/>
  <c r="F147" i="5"/>
  <c r="C1152" i="1"/>
  <c r="F230" i="4"/>
  <c r="C226" i="1"/>
  <c r="G530" i="1"/>
  <c r="H530" i="1"/>
  <c r="F584" i="4"/>
  <c r="C578" i="1"/>
  <c r="F228" i="9"/>
  <c r="B228" i="9" s="1"/>
  <c r="H27" i="3"/>
  <c r="F35" i="6"/>
  <c r="C1431" i="1"/>
  <c r="E315" i="9"/>
  <c r="B315" i="9" s="1"/>
  <c r="F114" i="6"/>
  <c r="H29" i="3"/>
  <c r="C1510" i="1"/>
  <c r="G339" i="9"/>
  <c r="E339" i="9" s="1"/>
  <c r="B339" i="9" s="1"/>
  <c r="F219" i="5"/>
  <c r="C1223" i="1"/>
  <c r="E360" i="4"/>
  <c r="D368" i="1"/>
  <c r="D529" i="1"/>
  <c r="I1575" i="1"/>
  <c r="H1013" i="1"/>
  <c r="G1013" i="1"/>
  <c r="F373" i="4"/>
  <c r="C368" i="1"/>
  <c r="I1546" i="1"/>
  <c r="I1579" i="1"/>
  <c r="F49" i="4"/>
  <c r="C45" i="1"/>
  <c r="G338" i="9"/>
  <c r="E338" i="9" s="1"/>
  <c r="B338" i="9" s="1"/>
  <c r="F203" i="5"/>
  <c r="C1207" i="1"/>
  <c r="D417" i="4"/>
  <c r="F308" i="4"/>
  <c r="C303" i="1"/>
  <c r="F597" i="4"/>
  <c r="C591" i="1"/>
  <c r="G1539" i="1"/>
  <c r="H1539" i="1"/>
  <c r="G565" i="1"/>
  <c r="H565" i="1"/>
  <c r="E180" i="9"/>
  <c r="B180" i="9" s="1"/>
  <c r="F141" i="6"/>
  <c r="C1537" i="1"/>
  <c r="H30" i="3"/>
  <c r="H1208" i="1"/>
  <c r="G1208" i="1"/>
  <c r="E6" i="5"/>
  <c r="D1012" i="1"/>
  <c r="I21" i="3"/>
  <c r="E430" i="4"/>
  <c r="F360" i="4"/>
  <c r="D418" i="4"/>
  <c r="C355" i="1"/>
  <c r="H137" i="1"/>
  <c r="G137" i="1"/>
  <c r="E6" i="4"/>
  <c r="D3" i="1"/>
  <c r="F88" i="5"/>
  <c r="D69" i="5"/>
  <c r="D6" i="5" s="1"/>
  <c r="C1093" i="1"/>
  <c r="F82" i="4"/>
  <c r="D1537" i="1"/>
  <c r="I30" i="3"/>
  <c r="G39" i="1"/>
  <c r="I23" i="3"/>
  <c r="E176" i="5"/>
  <c r="D1180" i="1" s="1"/>
  <c r="D1181" i="1"/>
  <c r="F522" i="4"/>
  <c r="C516" i="1"/>
  <c r="D6" i="4"/>
  <c r="D5" i="7"/>
  <c r="G579" i="1"/>
  <c r="H579" i="1"/>
  <c r="G641" i="1"/>
  <c r="H641" i="1"/>
  <c r="F251" i="5"/>
  <c r="H24" i="3"/>
  <c r="C1255" i="1"/>
  <c r="F221" i="4"/>
  <c r="C217" i="1"/>
  <c r="F321" i="4"/>
  <c r="C316" i="1"/>
  <c r="G1124" i="1"/>
  <c r="H1124" i="1"/>
  <c r="F202" i="4"/>
  <c r="C198" i="1"/>
  <c r="E308" i="4"/>
  <c r="D316" i="1"/>
  <c r="F164" i="4"/>
  <c r="E152" i="4"/>
  <c r="F152" i="4" s="1"/>
  <c r="D535" i="4"/>
  <c r="G212" i="1"/>
  <c r="H212" i="1"/>
  <c r="H46" i="1"/>
  <c r="F140" i="4"/>
  <c r="C136" i="1"/>
  <c r="K1480" i="9" l="1"/>
  <c r="C1622" i="1"/>
  <c r="H1622" i="1" s="1"/>
  <c r="E341" i="9"/>
  <c r="I39" i="3"/>
  <c r="B342" i="9"/>
  <c r="G1622" i="1"/>
  <c r="H1621" i="1"/>
  <c r="G1621" i="1"/>
  <c r="H11" i="3"/>
  <c r="F6" i="5"/>
  <c r="C1011" i="1"/>
  <c r="H1075" i="1"/>
  <c r="G1075" i="1"/>
  <c r="H1093" i="1"/>
  <c r="G1093" i="1"/>
  <c r="C413" i="1"/>
  <c r="G591" i="1"/>
  <c r="H591" i="1"/>
  <c r="H45" i="1"/>
  <c r="G45" i="1"/>
  <c r="G1510" i="1"/>
  <c r="H1510" i="1"/>
  <c r="I22" i="3"/>
  <c r="D1074" i="1"/>
  <c r="D301" i="4"/>
  <c r="D423" i="4"/>
  <c r="C295" i="1"/>
  <c r="H198" i="1"/>
  <c r="G198" i="1"/>
  <c r="H1255" i="1"/>
  <c r="G1255" i="1"/>
  <c r="H316" i="1"/>
  <c r="G316" i="1"/>
  <c r="D424" i="1"/>
  <c r="E639" i="4"/>
  <c r="D633" i="1" s="1"/>
  <c r="E640" i="4"/>
  <c r="D634" i="1" s="1"/>
  <c r="F430" i="4"/>
  <c r="D639" i="4"/>
  <c r="C424" i="1"/>
  <c r="G3" i="1"/>
  <c r="H3" i="1"/>
  <c r="G623" i="1"/>
  <c r="H623" i="1"/>
  <c r="D300" i="4"/>
  <c r="D422" i="4"/>
  <c r="H16" i="3"/>
  <c r="C2" i="1"/>
  <c r="F6" i="4"/>
  <c r="G1555" i="1"/>
  <c r="H1555" i="1"/>
  <c r="H1152" i="1"/>
  <c r="G1152" i="1"/>
  <c r="D640" i="4"/>
  <c r="C529" i="1"/>
  <c r="F535" i="4"/>
  <c r="H578" i="1"/>
  <c r="G578" i="1"/>
  <c r="G1017" i="1"/>
  <c r="H1017" i="1"/>
  <c r="H136" i="1"/>
  <c r="G136" i="1"/>
  <c r="H217" i="1"/>
  <c r="G217" i="1"/>
  <c r="D2" i="1"/>
  <c r="I16" i="3"/>
  <c r="E422" i="4"/>
  <c r="C412" i="1"/>
  <c r="F417" i="4"/>
  <c r="H368" i="1"/>
  <c r="G368" i="1"/>
  <c r="E418" i="4"/>
  <c r="D413" i="1" s="1"/>
  <c r="D355" i="1"/>
  <c r="G355" i="1" s="1"/>
  <c r="H1431" i="1"/>
  <c r="G1431" i="1"/>
  <c r="H9" i="3"/>
  <c r="G1182" i="1"/>
  <c r="H1182" i="1"/>
  <c r="H1012" i="1"/>
  <c r="G1012" i="1"/>
  <c r="H516" i="1"/>
  <c r="G516" i="1"/>
  <c r="F69" i="5"/>
  <c r="H22" i="3"/>
  <c r="C1074" i="1"/>
  <c r="G1537" i="1"/>
  <c r="H1537" i="1"/>
  <c r="H425" i="1"/>
  <c r="G425" i="1"/>
  <c r="I17" i="3"/>
  <c r="D148" i="1"/>
  <c r="G148" i="1" s="1"/>
  <c r="E299" i="4"/>
  <c r="F299" i="4" s="1"/>
  <c r="D303" i="1"/>
  <c r="H303" i="1" s="1"/>
  <c r="E417" i="4"/>
  <c r="D412" i="1" s="1"/>
  <c r="G345" i="9"/>
  <c r="E345" i="9" s="1"/>
  <c r="H32" i="3"/>
  <c r="C1538" i="1"/>
  <c r="H299" i="9"/>
  <c r="D1011" i="1"/>
  <c r="G1207" i="1"/>
  <c r="H1207" i="1"/>
  <c r="H1223" i="1"/>
  <c r="G1223" i="1"/>
  <c r="G226" i="1"/>
  <c r="H226" i="1"/>
  <c r="B24" i="9"/>
  <c r="F177" i="5"/>
  <c r="H23" i="3"/>
  <c r="D176" i="5"/>
  <c r="C1181" i="1"/>
  <c r="G473" i="1"/>
  <c r="H473" i="1"/>
  <c r="I11" i="3" l="1"/>
  <c r="N3" i="9"/>
  <c r="H355" i="1"/>
  <c r="E300" i="4"/>
  <c r="D296" i="1" s="1"/>
  <c r="H148" i="1"/>
  <c r="H1074" i="1"/>
  <c r="G1074" i="1"/>
  <c r="G2" i="1"/>
  <c r="H2" i="1"/>
  <c r="D644" i="4"/>
  <c r="D425" i="4"/>
  <c r="C418" i="1"/>
  <c r="G20" i="9"/>
  <c r="E423" i="4"/>
  <c r="E424" i="4" s="1"/>
  <c r="D419" i="1" s="1"/>
  <c r="E301" i="4"/>
  <c r="D297" i="1" s="1"/>
  <c r="D295" i="1"/>
  <c r="G295" i="1" s="1"/>
  <c r="H529" i="1"/>
  <c r="G529" i="1"/>
  <c r="H424" i="1"/>
  <c r="G424" i="1"/>
  <c r="C297" i="1"/>
  <c r="K3" i="9"/>
  <c r="I9" i="3"/>
  <c r="G412" i="1"/>
  <c r="H412" i="1"/>
  <c r="F300" i="4"/>
  <c r="C296" i="1"/>
  <c r="H413" i="1"/>
  <c r="G413" i="1"/>
  <c r="H8" i="3"/>
  <c r="H1011" i="1"/>
  <c r="G1011" i="1"/>
  <c r="F418" i="4"/>
  <c r="C1180" i="1"/>
  <c r="F176" i="5"/>
  <c r="F640" i="4"/>
  <c r="C634" i="1"/>
  <c r="D424" i="4"/>
  <c r="D643" i="4"/>
  <c r="C417" i="1"/>
  <c r="F422" i="4"/>
  <c r="H1538" i="1"/>
  <c r="G1538" i="1"/>
  <c r="E643" i="4"/>
  <c r="D417" i="1"/>
  <c r="G303" i="1"/>
  <c r="G299" i="9"/>
  <c r="E299" i="9" s="1"/>
  <c r="F639" i="4"/>
  <c r="C633" i="1"/>
  <c r="H1181" i="1"/>
  <c r="G1181" i="1"/>
  <c r="B345" i="9"/>
  <c r="E344" i="9"/>
  <c r="I10" i="3" s="1"/>
  <c r="G306" i="9"/>
  <c r="E306" i="9" s="1"/>
  <c r="B306" i="9" s="1"/>
  <c r="F424" i="4" l="1"/>
  <c r="C419" i="1"/>
  <c r="H634" i="1"/>
  <c r="G634" i="1"/>
  <c r="D637" i="1"/>
  <c r="E644" i="4"/>
  <c r="E645" i="4" s="1"/>
  <c r="D418" i="1"/>
  <c r="E425" i="4"/>
  <c r="D420" i="1" s="1"/>
  <c r="H20" i="9"/>
  <c r="E20" i="9" s="1"/>
  <c r="B20" i="9" s="1"/>
  <c r="H633" i="1"/>
  <c r="G633" i="1"/>
  <c r="H1180" i="1"/>
  <c r="G1180" i="1"/>
  <c r="H296" i="1"/>
  <c r="G296" i="1"/>
  <c r="M3" i="9"/>
  <c r="F301" i="4"/>
  <c r="G297" i="1"/>
  <c r="H297" i="1"/>
  <c r="C420" i="1"/>
  <c r="B299" i="9"/>
  <c r="H417" i="1"/>
  <c r="G417" i="1"/>
  <c r="F423" i="4"/>
  <c r="H295" i="1"/>
  <c r="D645" i="4"/>
  <c r="F643" i="4"/>
  <c r="C637" i="1"/>
  <c r="D646" i="4"/>
  <c r="C638" i="1"/>
  <c r="F425" i="4" l="1"/>
  <c r="D639" i="1"/>
  <c r="D650" i="4"/>
  <c r="C640" i="1"/>
  <c r="F644" i="4"/>
  <c r="H638" i="1"/>
  <c r="G334" i="9"/>
  <c r="E334" i="9" s="1"/>
  <c r="H334" i="9"/>
  <c r="G418" i="1"/>
  <c r="E646" i="4"/>
  <c r="D638" i="1"/>
  <c r="G638" i="1" s="1"/>
  <c r="H418" i="1"/>
  <c r="G419" i="1"/>
  <c r="H419" i="1"/>
  <c r="G637" i="1"/>
  <c r="H637" i="1"/>
  <c r="D649" i="4"/>
  <c r="F645" i="4"/>
  <c r="C639" i="1"/>
  <c r="H420" i="1"/>
  <c r="G420" i="1"/>
  <c r="H19" i="3" l="1"/>
  <c r="C644" i="1"/>
  <c r="G639" i="1"/>
  <c r="H639" i="1"/>
  <c r="E650" i="4"/>
  <c r="D640" i="1"/>
  <c r="G640" i="1" s="1"/>
  <c r="F649" i="4"/>
  <c r="H18" i="3"/>
  <c r="C643" i="1"/>
  <c r="F646" i="4"/>
  <c r="G297" i="9"/>
  <c r="E297" i="9" s="1"/>
  <c r="B297" i="9" s="1"/>
  <c r="B334" i="9"/>
  <c r="E298" i="9"/>
  <c r="I8" i="3" s="1"/>
  <c r="E649" i="4"/>
  <c r="H7" i="3" l="1"/>
  <c r="I19" i="3"/>
  <c r="D644" i="1"/>
  <c r="G644" i="1" s="1"/>
  <c r="D643" i="1"/>
  <c r="G643" i="1" s="1"/>
  <c r="I18" i="3"/>
  <c r="H640" i="1"/>
  <c r="F650" i="4"/>
  <c r="H644" i="1" l="1"/>
  <c r="H643" i="1"/>
  <c r="J3" i="9"/>
  <c r="H295" i="9" l="1"/>
  <c r="L293" i="9"/>
  <c r="F293" i="9" s="1"/>
  <c r="G295" i="9"/>
  <c r="H18" i="9"/>
  <c r="G18" i="9"/>
  <c r="H22" i="9"/>
  <c r="K13" i="9"/>
  <c r="I17" i="9"/>
  <c r="M16" i="9"/>
  <c r="J6" i="9"/>
  <c r="J11" i="9"/>
  <c r="J5" i="9"/>
  <c r="J10" i="9"/>
  <c r="L16" i="9"/>
  <c r="G16" i="9"/>
  <c r="K9" i="9"/>
  <c r="K8" i="9"/>
  <c r="M15" i="9"/>
  <c r="K12" i="9"/>
  <c r="K6" i="9"/>
  <c r="H15" i="9"/>
  <c r="G21" i="9"/>
  <c r="I11" i="9"/>
  <c r="I5" i="9"/>
  <c r="J17" i="9"/>
  <c r="H17" i="9"/>
  <c r="J8" i="9"/>
  <c r="J13" i="9"/>
  <c r="G17" i="9"/>
  <c r="I7" i="9"/>
  <c r="K11" i="9"/>
  <c r="K5" i="9"/>
  <c r="G15" i="9"/>
  <c r="K10" i="9"/>
  <c r="I9" i="9"/>
  <c r="H21" i="9"/>
  <c r="J7" i="9"/>
  <c r="I12" i="9"/>
  <c r="I8" i="9"/>
  <c r="J12" i="9"/>
  <c r="G22" i="9"/>
  <c r="H16" i="9"/>
  <c r="I6" i="9"/>
  <c r="J9" i="9"/>
  <c r="I13" i="9"/>
  <c r="L15" i="9"/>
  <c r="F15" i="9" s="1"/>
  <c r="K7" i="9"/>
  <c r="E18" i="9" l="1"/>
  <c r="B18" i="9" s="1"/>
  <c r="F16" i="9"/>
  <c r="F14" i="9" s="1"/>
  <c r="E295" i="9"/>
  <c r="E8" i="9"/>
  <c r="B8" i="9" s="1"/>
  <c r="E21" i="9"/>
  <c r="B21" i="9" s="1"/>
  <c r="E13" i="9"/>
  <c r="B13" i="9" s="1"/>
  <c r="E10" i="9"/>
  <c r="B10" i="9" s="1"/>
  <c r="E11" i="9"/>
  <c r="B11" i="9" s="1"/>
  <c r="E16" i="9"/>
  <c r="E12" i="9"/>
  <c r="B12" i="9" s="1"/>
  <c r="E17" i="9"/>
  <c r="B17" i="9" s="1"/>
  <c r="E6" i="9"/>
  <c r="B6" i="9" s="1"/>
  <c r="E9" i="9"/>
  <c r="B9" i="9" s="1"/>
  <c r="B295" i="9"/>
  <c r="E23" i="9"/>
  <c r="I7" i="3" s="1"/>
  <c r="E5" i="9"/>
  <c r="E7" i="9"/>
  <c r="B7" i="9" s="1"/>
  <c r="B293" i="9"/>
  <c r="F23" i="9"/>
  <c r="E22" i="9"/>
  <c r="B22" i="9" s="1"/>
  <c r="E15" i="9"/>
  <c r="B16" i="9" l="1"/>
  <c r="F3" i="9"/>
  <c r="B15" i="9"/>
  <c r="E14" i="9"/>
  <c r="I12" i="3" s="1"/>
  <c r="B5" i="9"/>
  <c r="E4" i="9"/>
  <c r="E3" i="9" s="1"/>
</calcChain>
</file>

<file path=xl/sharedStrings.xml><?xml version="1.0" encoding="utf-8"?>
<sst xmlns="http://schemas.openxmlformats.org/spreadsheetml/2006/main" count="4719" uniqueCount="3650">
  <si>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</si>
  <si>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</si>
  <si>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</si>
  <si>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</si>
  <si>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</si>
  <si>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</si>
  <si>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</si>
  <si>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</si>
  <si>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</si>
  <si>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</si>
  <si>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</si>
  <si>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</si>
  <si>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</si>
  <si>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</si>
  <si>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</si>
  <si>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</si>
  <si>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</si>
  <si>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</si>
  <si>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</si>
  <si>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</si>
  <si>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</si>
  <si>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</si>
  <si>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</si>
  <si>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</si>
  <si>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</si>
  <si>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</si>
  <si>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</si>
  <si>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</si>
  <si>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</si>
  <si>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</si>
  <si>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</si>
  <si>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ZAVOD ZA JAVNO ZDRAVSTVO ŠIBENSKO-KNINSKE ŽUPANIJE</t>
  </si>
  <si>
    <t>BILANCA</t>
  </si>
  <si>
    <t>RAS funkcijski</t>
  </si>
  <si>
    <t>Razina:</t>
  </si>
  <si>
    <t>31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</si>
  <si>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</si>
  <si>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</si>
  <si>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</si>
  <si>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</si>
  <si>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</si>
  <si>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</si>
  <si>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</si>
  <si>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</si>
  <si>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</si>
  <si>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</si>
  <si>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</si>
  <si>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</si>
  <si>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</si>
  <si>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</si>
  <si>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</si>
  <si>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</si>
  <si>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</si>
  <si>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</si>
  <si>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</si>
  <si>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</si>
  <si>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37863 - ZAVOD ZA JAVNO ZDRAVSTVO ŠIBENSKO-KNINSKE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</si>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</sst>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1">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 fontId="6" fillId="0" borderId="29" xfId="0" applyNumberFormat="1" applyFont="1" applyBorder="1" applyAlignment="1" applyProtection="1">
      <alignment horizontal="right" vertical="center" shrinkToFit="1"/>
      <protection locked="0"/>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1708485.26</v>
      </c>
      <c r="D2" s="6">
        <f>'PR-RAS'!E6</f>
        <v>2604148.5499999998</v>
      </c>
      <c r="E2" s="6">
        <v>0</v>
      </c>
      <c r="F2" s="6">
        <v>0</v>
      </c>
      <c r="G2" s="7">
        <f t="shared" ref="G2:G274" si="0">(B2/1000)*(C2*1+D2*2)</f>
        <v>6916.7823599999992</v>
      </c>
      <c r="H2" s="7">
        <f t="shared" ref="H2:H274" si="1">ABS(C2-ROUND(C2,0))+ABS(D2-ROUND(D2,0))</f>
        <v>0.71000000019557774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65379.82</v>
      </c>
      <c r="D45" s="1">
        <f>'PR-RAS'!E49</f>
        <v>347070.98000000004</v>
      </c>
      <c r="E45" s="1">
        <v>0</v>
      </c>
      <c r="F45" s="1">
        <v>0</v>
      </c>
      <c r="G45" s="2">
        <f t="shared" si="0"/>
        <v>33418.958319999998</v>
      </c>
      <c r="H45" s="2">
        <f t="shared" si="1"/>
        <v>0.19999999996070983</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263911.53000000003</v>
      </c>
      <c r="E64" s="1">
        <v>0</v>
      </c>
      <c r="F64" s="1">
        <v>0</v>
      </c>
      <c r="G64" s="2">
        <f t="shared" si="0"/>
        <v>33252.852780000001</v>
      </c>
      <c r="H64" s="2">
        <f t="shared" si="1"/>
        <v>0.46999999997206032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263911.53000000003</v>
      </c>
      <c r="E65" s="1">
        <v>0</v>
      </c>
      <c r="F65" s="1">
        <v>0</v>
      </c>
      <c r="G65" s="2">
        <f t="shared" si="0"/>
        <v>33780.675840000004</v>
      </c>
      <c r="H65" s="2">
        <f t="shared" si="1"/>
        <v>0.46999999997206032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65379.82</v>
      </c>
      <c r="D70" s="1">
        <f>'PR-RAS'!E74</f>
        <v>83159.45</v>
      </c>
      <c r="E70" s="1">
        <v>0</v>
      </c>
      <c r="F70" s="1">
        <v>0</v>
      </c>
      <c r="G70" s="2">
        <f t="shared" si="0"/>
        <v>15987.211680000002</v>
      </c>
      <c r="H70" s="2">
        <f t="shared" si="1"/>
        <v>0.62999999999738066</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65379.82</v>
      </c>
      <c r="D71" s="1">
        <f>'PR-RAS'!E75</f>
        <v>83159.45</v>
      </c>
      <c r="E71" s="1">
        <v>0</v>
      </c>
      <c r="F71" s="1">
        <v>0</v>
      </c>
      <c r="G71" s="2">
        <f t="shared" si="0"/>
        <v>16218.910400000002</v>
      </c>
      <c r="H71" s="2">
        <f t="shared" si="1"/>
        <v>0.62999999999738066</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163.69999999999999</v>
      </c>
      <c r="D78" s="1">
        <f>'PR-RAS'!E82</f>
        <v>778.35</v>
      </c>
      <c r="E78" s="1">
        <v>0</v>
      </c>
      <c r="F78" s="1">
        <v>0</v>
      </c>
      <c r="G78" s="2">
        <f t="shared" si="0"/>
        <v>132.4708</v>
      </c>
      <c r="H78" s="2">
        <f t="shared" si="1"/>
        <v>0.65000000000003411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163.69999999999999</v>
      </c>
      <c r="D79" s="1">
        <f>'PR-RAS'!E83</f>
        <v>778.35</v>
      </c>
      <c r="E79" s="1">
        <v>0</v>
      </c>
      <c r="F79" s="1">
        <v>0</v>
      </c>
      <c r="G79" s="2">
        <f t="shared" si="0"/>
        <v>134.19120000000001</v>
      </c>
      <c r="H79" s="2">
        <f t="shared" si="1"/>
        <v>0.65000000000003411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163.69999999999999</v>
      </c>
      <c r="D82" s="1">
        <f>'PR-RAS'!E86</f>
        <v>778.35</v>
      </c>
      <c r="E82" s="1">
        <v>0</v>
      </c>
      <c r="F82" s="1">
        <v>0</v>
      </c>
      <c r="G82" s="2">
        <f t="shared" si="0"/>
        <v>139.35240000000002</v>
      </c>
      <c r="H82" s="2">
        <f t="shared" si="1"/>
        <v>0.65000000000003411</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93315.57</v>
      </c>
      <c r="D102" s="1">
        <f>'PR-RAS'!E106</f>
        <v>93032.76999999999</v>
      </c>
      <c r="E102" s="1">
        <v>0</v>
      </c>
      <c r="F102" s="1">
        <v>0</v>
      </c>
      <c r="G102" s="2">
        <f t="shared" si="0"/>
        <v>28217.492109999999</v>
      </c>
      <c r="H102" s="2">
        <f t="shared" si="1"/>
        <v>0.66000000000349246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294.05</v>
      </c>
      <c r="D103" s="1">
        <f>'PR-RAS'!E107</f>
        <v>494.62</v>
      </c>
      <c r="E103" s="1">
        <v>0</v>
      </c>
      <c r="F103" s="1">
        <v>0</v>
      </c>
      <c r="G103" s="2">
        <f t="shared" si="0"/>
        <v>130.89558</v>
      </c>
      <c r="H103" s="2">
        <f t="shared" si="1"/>
        <v>0.43000000000000682</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294.05</v>
      </c>
      <c r="D104" s="1">
        <f>'PR-RAS'!E108</f>
        <v>494.62</v>
      </c>
      <c r="E104" s="1">
        <v>0</v>
      </c>
      <c r="F104" s="1">
        <v>0</v>
      </c>
      <c r="G104" s="2">
        <f t="shared" si="0"/>
        <v>132.17886999999999</v>
      </c>
      <c r="H104" s="2">
        <f t="shared" si="1"/>
        <v>0.43000000000000682</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93021.52</v>
      </c>
      <c r="D108" s="1">
        <f>'PR-RAS'!E112</f>
        <v>92538.15</v>
      </c>
      <c r="E108" s="1">
        <v>0</v>
      </c>
      <c r="F108" s="1">
        <v>0</v>
      </c>
      <c r="G108" s="2">
        <f t="shared" si="0"/>
        <v>29756.46674</v>
      </c>
      <c r="H108" s="2">
        <f t="shared" si="1"/>
        <v>0.6299999999901047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93021.52</v>
      </c>
      <c r="D113" s="1">
        <f>'PR-RAS'!E117</f>
        <v>92538.15</v>
      </c>
      <c r="E113" s="1">
        <v>0</v>
      </c>
      <c r="F113" s="1">
        <v>0</v>
      </c>
      <c r="G113" s="2">
        <f t="shared" si="0"/>
        <v>31146.955840000002</v>
      </c>
      <c r="H113" s="2">
        <f t="shared" si="1"/>
        <v>0.6299999999901047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669378.03</v>
      </c>
      <c r="D121" s="1">
        <f>'PR-RAS'!E125</f>
        <v>612502.44999999995</v>
      </c>
      <c r="E121" s="1">
        <v>0</v>
      </c>
      <c r="F121" s="1">
        <v>0</v>
      </c>
      <c r="G121" s="2">
        <f t="shared" si="0"/>
        <v>227325.95159999997</v>
      </c>
      <c r="H121" s="2">
        <f t="shared" si="1"/>
        <v>0.47999999998137355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667078.03</v>
      </c>
      <c r="D122" s="1">
        <f>'PR-RAS'!E126</f>
        <v>612502.44999999995</v>
      </c>
      <c r="E122" s="1">
        <v>0</v>
      </c>
      <c r="F122" s="1">
        <v>0</v>
      </c>
      <c r="G122" s="2">
        <f t="shared" si="0"/>
        <v>228942.03452999998</v>
      </c>
      <c r="H122" s="2">
        <f t="shared" si="1"/>
        <v>0.47999999998137355</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667078.03</v>
      </c>
      <c r="D124" s="1">
        <f>'PR-RAS'!E128</f>
        <v>612502.44999999995</v>
      </c>
      <c r="E124" s="1">
        <v>0</v>
      </c>
      <c r="F124" s="1">
        <v>0</v>
      </c>
      <c r="G124" s="2">
        <f t="shared" si="0"/>
        <v>232726.20038999998</v>
      </c>
      <c r="H124" s="2">
        <f t="shared" si="1"/>
        <v>0.47999999998137355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2300</v>
      </c>
      <c r="D125" s="1">
        <f>'PR-RAS'!E129</f>
        <v>0</v>
      </c>
      <c r="E125" s="1">
        <v>0</v>
      </c>
      <c r="F125" s="1">
        <v>0</v>
      </c>
      <c r="G125" s="2">
        <f t="shared" si="0"/>
        <v>285.2</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2300</v>
      </c>
      <c r="D126" s="1">
        <f>'PR-RAS'!E130</f>
        <v>0</v>
      </c>
      <c r="E126" s="1">
        <v>0</v>
      </c>
      <c r="F126" s="1">
        <v>0</v>
      </c>
      <c r="G126" s="2">
        <f t="shared" si="0"/>
        <v>287.5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795151.69</v>
      </c>
      <c r="D130" s="1">
        <f>'PR-RAS'!E134</f>
        <v>1550486.3</v>
      </c>
      <c r="E130" s="1">
        <v>0</v>
      </c>
      <c r="F130" s="1">
        <v>0</v>
      </c>
      <c r="G130" s="2">
        <f t="shared" si="0"/>
        <v>502600.03341000003</v>
      </c>
      <c r="H130" s="2">
        <f t="shared" si="1"/>
        <v>0.61000000010244548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573225</v>
      </c>
      <c r="E131" s="1">
        <v>0</v>
      </c>
      <c r="F131" s="1">
        <v>0</v>
      </c>
      <c r="G131" s="2">
        <f t="shared" si="0"/>
        <v>149038.5</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413225</v>
      </c>
      <c r="E132" s="1">
        <v>0</v>
      </c>
      <c r="F132" s="1">
        <v>0</v>
      </c>
      <c r="G132" s="2">
        <f t="shared" si="0"/>
        <v>108264.95000000001</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160000</v>
      </c>
      <c r="E133" s="1">
        <v>0</v>
      </c>
      <c r="F133" s="1">
        <v>0</v>
      </c>
      <c r="G133" s="2">
        <f t="shared" si="0"/>
        <v>42240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795151.69</v>
      </c>
      <c r="D135" s="1">
        <f>'PR-RAS'!E139</f>
        <v>977261.3</v>
      </c>
      <c r="E135" s="1">
        <v>0</v>
      </c>
      <c r="F135" s="1">
        <v>0</v>
      </c>
      <c r="G135" s="2">
        <f t="shared" si="0"/>
        <v>368456.35486000002</v>
      </c>
      <c r="H135" s="2">
        <f t="shared" si="1"/>
        <v>0.61000000010244548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85096.450000000012</v>
      </c>
      <c r="D136" s="1">
        <f>'PR-RAS'!E140</f>
        <v>277.7</v>
      </c>
      <c r="E136" s="1">
        <v>0</v>
      </c>
      <c r="F136" s="1">
        <v>0</v>
      </c>
      <c r="G136" s="2">
        <f t="shared" si="0"/>
        <v>11562.999750000001</v>
      </c>
      <c r="H136" s="2">
        <f t="shared" si="1"/>
        <v>0.7500000000116529</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83017.320000000007</v>
      </c>
      <c r="D137" s="1">
        <f>'PR-RAS'!E141</f>
        <v>0</v>
      </c>
      <c r="E137" s="1">
        <v>0</v>
      </c>
      <c r="F137" s="1">
        <v>0</v>
      </c>
      <c r="G137" s="2">
        <f t="shared" si="0"/>
        <v>11290.355520000001</v>
      </c>
      <c r="H137" s="2">
        <f t="shared" si="1"/>
        <v>0.32000000000698492</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83017.320000000007</v>
      </c>
      <c r="D143" s="1">
        <f>'PR-RAS'!E147</f>
        <v>0</v>
      </c>
      <c r="E143" s="1">
        <v>0</v>
      </c>
      <c r="F143" s="1">
        <v>0</v>
      </c>
      <c r="G143" s="2">
        <f t="shared" si="0"/>
        <v>11788.459440000001</v>
      </c>
      <c r="H143" s="2">
        <f t="shared" si="1"/>
        <v>0.32000000000698492</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2079.13</v>
      </c>
      <c r="D147" s="1">
        <f>'PR-RAS'!E151</f>
        <v>277.7</v>
      </c>
      <c r="E147" s="1">
        <v>0</v>
      </c>
      <c r="F147" s="1">
        <v>0</v>
      </c>
      <c r="G147" s="2">
        <f t="shared" si="0"/>
        <v>384.64138000000003</v>
      </c>
      <c r="H147" s="2">
        <f t="shared" si="1"/>
        <v>0.43000000000012051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2018594.26</v>
      </c>
      <c r="D148" s="1">
        <f>'PR-RAS'!E152</f>
        <v>2227891.8400000003</v>
      </c>
      <c r="E148" s="1">
        <v>0</v>
      </c>
      <c r="F148" s="1">
        <v>0</v>
      </c>
      <c r="G148" s="2">
        <f t="shared" si="0"/>
        <v>951733.55718</v>
      </c>
      <c r="H148" s="2">
        <f t="shared" si="1"/>
        <v>0.41999999969266355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1379890.78</v>
      </c>
      <c r="D149" s="1">
        <f>'PR-RAS'!E153</f>
        <v>1467831.6800000002</v>
      </c>
      <c r="E149" s="1">
        <v>0</v>
      </c>
      <c r="F149" s="1">
        <v>0</v>
      </c>
      <c r="G149" s="2">
        <f t="shared" si="0"/>
        <v>638702.01272</v>
      </c>
      <c r="H149" s="2">
        <f t="shared" si="1"/>
        <v>0.53999999980442226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1120733.3500000001</v>
      </c>
      <c r="D150" s="1">
        <f>'PR-RAS'!E154</f>
        <v>1207682.1300000001</v>
      </c>
      <c r="E150" s="1">
        <v>0</v>
      </c>
      <c r="F150" s="1">
        <v>0</v>
      </c>
      <c r="G150" s="2">
        <f t="shared" si="0"/>
        <v>526878.54388999997</v>
      </c>
      <c r="H150" s="2">
        <f t="shared" si="1"/>
        <v>0.48000000021420419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985263.36</v>
      </c>
      <c r="D151" s="1">
        <f>'PR-RAS'!E155</f>
        <v>1089608.6100000001</v>
      </c>
      <c r="E151" s="1">
        <v>0</v>
      </c>
      <c r="F151" s="1">
        <v>0</v>
      </c>
      <c r="G151" s="2">
        <f t="shared" si="0"/>
        <v>474672.087</v>
      </c>
      <c r="H151" s="2">
        <f t="shared" si="1"/>
        <v>0.74999999988358468</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106727.49</v>
      </c>
      <c r="D153" s="1">
        <f>'PR-RAS'!E157</f>
        <v>118073.52</v>
      </c>
      <c r="E153" s="1">
        <v>0</v>
      </c>
      <c r="F153" s="1">
        <v>0</v>
      </c>
      <c r="G153" s="2">
        <f t="shared" si="0"/>
        <v>52116.92856</v>
      </c>
      <c r="H153" s="2">
        <f t="shared" si="1"/>
        <v>0.97000000000116415</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28742.5</v>
      </c>
      <c r="D154" s="1">
        <f>'PR-RAS'!E158</f>
        <v>0</v>
      </c>
      <c r="E154" s="1">
        <v>0</v>
      </c>
      <c r="F154" s="1">
        <v>0</v>
      </c>
      <c r="G154" s="2">
        <f t="shared" si="0"/>
        <v>4397.6025</v>
      </c>
      <c r="H154" s="2">
        <f t="shared" si="1"/>
        <v>0.5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75102.13</v>
      </c>
      <c r="D155" s="1">
        <f>'PR-RAS'!E159</f>
        <v>59061.32</v>
      </c>
      <c r="E155" s="1">
        <v>0</v>
      </c>
      <c r="F155" s="1">
        <v>0</v>
      </c>
      <c r="G155" s="2">
        <f t="shared" si="0"/>
        <v>29756.614580000001</v>
      </c>
      <c r="H155" s="2">
        <f t="shared" si="1"/>
        <v>0.45000000000436557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184055.3</v>
      </c>
      <c r="D156" s="1">
        <f>'PR-RAS'!E160</f>
        <v>201088.23</v>
      </c>
      <c r="E156" s="1">
        <v>0</v>
      </c>
      <c r="F156" s="1">
        <v>0</v>
      </c>
      <c r="G156" s="2">
        <f t="shared" si="0"/>
        <v>90865.9228</v>
      </c>
      <c r="H156" s="2">
        <f t="shared" si="1"/>
        <v>0.52999999999883585</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184055.3</v>
      </c>
      <c r="D158" s="1">
        <f>'PR-RAS'!E162</f>
        <v>201088.23</v>
      </c>
      <c r="E158" s="1">
        <v>0</v>
      </c>
      <c r="F158" s="1">
        <v>0</v>
      </c>
      <c r="G158" s="2">
        <f t="shared" si="0"/>
        <v>92038.386320000005</v>
      </c>
      <c r="H158" s="2">
        <f t="shared" si="1"/>
        <v>0.52999999999883585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635871.34</v>
      </c>
      <c r="D160" s="1">
        <f>'PR-RAS'!E164</f>
        <v>757087.46000000008</v>
      </c>
      <c r="E160" s="1">
        <v>0</v>
      </c>
      <c r="F160" s="1">
        <v>0</v>
      </c>
      <c r="G160" s="2">
        <f t="shared" si="0"/>
        <v>341857.35534000007</v>
      </c>
      <c r="H160" s="2">
        <f t="shared" si="1"/>
        <v>0.80000000004656613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30644.799999999999</v>
      </c>
      <c r="D161" s="1">
        <f>'PR-RAS'!E165</f>
        <v>29261.279999999999</v>
      </c>
      <c r="E161" s="1">
        <v>0</v>
      </c>
      <c r="F161" s="1">
        <v>0</v>
      </c>
      <c r="G161" s="2">
        <f t="shared" si="0"/>
        <v>14266.777600000001</v>
      </c>
      <c r="H161" s="2">
        <f t="shared" si="1"/>
        <v>0.47999999999956344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4794.34</v>
      </c>
      <c r="D162" s="1">
        <f>'PR-RAS'!E166</f>
        <v>4032.59</v>
      </c>
      <c r="E162" s="1">
        <v>0</v>
      </c>
      <c r="F162" s="1">
        <v>0</v>
      </c>
      <c r="G162" s="2">
        <f t="shared" si="0"/>
        <v>2070.3827200000001</v>
      </c>
      <c r="H162" s="2">
        <f t="shared" si="1"/>
        <v>0.75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24035.69</v>
      </c>
      <c r="D163" s="1">
        <f>'PR-RAS'!E167</f>
        <v>23241.05</v>
      </c>
      <c r="E163" s="1">
        <v>0</v>
      </c>
      <c r="F163" s="1">
        <v>0</v>
      </c>
      <c r="G163" s="2">
        <f t="shared" si="0"/>
        <v>11423.88198</v>
      </c>
      <c r="H163" s="2">
        <f t="shared" si="1"/>
        <v>0.36000000000058208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1814.77</v>
      </c>
      <c r="D164" s="1">
        <f>'PR-RAS'!E168</f>
        <v>1987.64</v>
      </c>
      <c r="E164" s="1">
        <v>0</v>
      </c>
      <c r="F164" s="1">
        <v>0</v>
      </c>
      <c r="G164" s="2">
        <f t="shared" si="0"/>
        <v>943.7781500000001</v>
      </c>
      <c r="H164" s="2">
        <f t="shared" si="1"/>
        <v>0.58999999999991815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420457.18999999994</v>
      </c>
      <c r="D166" s="1">
        <f>'PR-RAS'!E170</f>
        <v>68990.810000000012</v>
      </c>
      <c r="E166" s="1">
        <v>0</v>
      </c>
      <c r="F166" s="1">
        <v>0</v>
      </c>
      <c r="G166" s="2">
        <f t="shared" si="0"/>
        <v>92142.403649999993</v>
      </c>
      <c r="H166" s="2">
        <f t="shared" si="1"/>
        <v>0.37999999993189704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17288.48</v>
      </c>
      <c r="D167" s="1">
        <f>'PR-RAS'!E171</f>
        <v>15294.11</v>
      </c>
      <c r="E167" s="1">
        <v>0</v>
      </c>
      <c r="F167" s="1">
        <v>0</v>
      </c>
      <c r="G167" s="2">
        <f t="shared" si="0"/>
        <v>7947.5321999999996</v>
      </c>
      <c r="H167" s="2">
        <f t="shared" si="1"/>
        <v>0.59000000000014552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362094.19</v>
      </c>
      <c r="D168" s="1">
        <f>'PR-RAS'!E172</f>
        <v>4935.4399999999996</v>
      </c>
      <c r="E168" s="1">
        <v>0</v>
      </c>
      <c r="F168" s="1">
        <v>0</v>
      </c>
      <c r="G168" s="2">
        <f t="shared" si="0"/>
        <v>62118.166690000005</v>
      </c>
      <c r="H168" s="2">
        <f t="shared" si="1"/>
        <v>0.63000000000192813</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40371.410000000003</v>
      </c>
      <c r="D169" s="1">
        <f>'PR-RAS'!E173</f>
        <v>47327.92</v>
      </c>
      <c r="E169" s="1">
        <v>0</v>
      </c>
      <c r="F169" s="1">
        <v>0</v>
      </c>
      <c r="G169" s="2">
        <f t="shared" si="0"/>
        <v>22684.578000000001</v>
      </c>
      <c r="H169" s="2">
        <f t="shared" si="1"/>
        <v>0.49000000000523869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703.11</v>
      </c>
      <c r="D171" s="1">
        <f>'PR-RAS'!E175</f>
        <v>1126.1300000000001</v>
      </c>
      <c r="E171" s="1">
        <v>0</v>
      </c>
      <c r="F171" s="1">
        <v>0</v>
      </c>
      <c r="G171" s="2">
        <f t="shared" si="0"/>
        <v>502.41290000000009</v>
      </c>
      <c r="H171" s="2">
        <f t="shared" si="1"/>
        <v>0.24000000000012278</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307.20999999999998</v>
      </c>
      <c r="E173" s="1">
        <v>0</v>
      </c>
      <c r="F173" s="1">
        <v>0</v>
      </c>
      <c r="G173" s="2">
        <f t="shared" si="0"/>
        <v>105.68023999999998</v>
      </c>
      <c r="H173" s="2">
        <f t="shared" si="1"/>
        <v>0.20999999999997954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176710.58</v>
      </c>
      <c r="D174" s="1">
        <f>'PR-RAS'!E178</f>
        <v>151443.62000000002</v>
      </c>
      <c r="E174" s="1">
        <v>0</v>
      </c>
      <c r="F174" s="1">
        <v>0</v>
      </c>
      <c r="G174" s="2">
        <f t="shared" si="0"/>
        <v>82970.422860000006</v>
      </c>
      <c r="H174" s="2">
        <f t="shared" si="1"/>
        <v>0.79999999998835847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17929.490000000002</v>
      </c>
      <c r="D175" s="1">
        <f>'PR-RAS'!E179</f>
        <v>13285.47</v>
      </c>
      <c r="E175" s="1">
        <v>0</v>
      </c>
      <c r="F175" s="1">
        <v>0</v>
      </c>
      <c r="G175" s="2">
        <f t="shared" si="0"/>
        <v>7743.0748199999998</v>
      </c>
      <c r="H175" s="2">
        <f t="shared" si="1"/>
        <v>0.96000000000094587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37260.03</v>
      </c>
      <c r="D176" s="1">
        <f>'PR-RAS'!E180</f>
        <v>25109.31</v>
      </c>
      <c r="E176" s="1">
        <v>0</v>
      </c>
      <c r="F176" s="1">
        <v>0</v>
      </c>
      <c r="G176" s="2">
        <f t="shared" si="0"/>
        <v>15308.763749999998</v>
      </c>
      <c r="H176" s="2">
        <f t="shared" si="1"/>
        <v>0.34000000000014552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988.36</v>
      </c>
      <c r="D177" s="1">
        <f>'PR-RAS'!E181</f>
        <v>690</v>
      </c>
      <c r="E177" s="1">
        <v>0</v>
      </c>
      <c r="F177" s="1">
        <v>0</v>
      </c>
      <c r="G177" s="2">
        <f t="shared" si="0"/>
        <v>416.83136000000002</v>
      </c>
      <c r="H177" s="2">
        <f t="shared" si="1"/>
        <v>0.36000000000001364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12211.26</v>
      </c>
      <c r="D178" s="1">
        <f>'PR-RAS'!E182</f>
        <v>11642.85</v>
      </c>
      <c r="E178" s="1">
        <v>0</v>
      </c>
      <c r="F178" s="1">
        <v>0</v>
      </c>
      <c r="G178" s="2">
        <f t="shared" si="0"/>
        <v>6282.9619199999997</v>
      </c>
      <c r="H178" s="2">
        <f t="shared" si="1"/>
        <v>0.40999999999985448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8323.2099999999991</v>
      </c>
      <c r="D179" s="1">
        <f>'PR-RAS'!E183</f>
        <v>7391.69</v>
      </c>
      <c r="E179" s="1">
        <v>0</v>
      </c>
      <c r="F179" s="1">
        <v>0</v>
      </c>
      <c r="G179" s="2">
        <f t="shared" si="0"/>
        <v>4112.9730199999995</v>
      </c>
      <c r="H179" s="2">
        <f t="shared" si="1"/>
        <v>0.51999999999952706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45259.89</v>
      </c>
      <c r="D180" s="1">
        <f>'PR-RAS'!E184</f>
        <v>34176.94</v>
      </c>
      <c r="E180" s="1">
        <v>0</v>
      </c>
      <c r="F180" s="1">
        <v>0</v>
      </c>
      <c r="G180" s="2">
        <f t="shared" si="0"/>
        <v>20336.864829999999</v>
      </c>
      <c r="H180" s="2">
        <f t="shared" si="1"/>
        <v>0.16999999999825377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19210.189999999999</v>
      </c>
      <c r="D181" s="1">
        <f>'PR-RAS'!E185</f>
        <v>22618.74</v>
      </c>
      <c r="E181" s="1">
        <v>0</v>
      </c>
      <c r="F181" s="1">
        <v>0</v>
      </c>
      <c r="G181" s="2">
        <f t="shared" si="0"/>
        <v>11600.580599999999</v>
      </c>
      <c r="H181" s="2">
        <f t="shared" si="1"/>
        <v>0.44999999999708962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13086.61</v>
      </c>
      <c r="D182" s="1">
        <f>'PR-RAS'!E186</f>
        <v>19894.900000000001</v>
      </c>
      <c r="E182" s="1">
        <v>0</v>
      </c>
      <c r="F182" s="1">
        <v>0</v>
      </c>
      <c r="G182" s="2">
        <f t="shared" si="0"/>
        <v>9570.6302100000012</v>
      </c>
      <c r="H182" s="2">
        <f t="shared" si="1"/>
        <v>0.48999999999796273</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22441.54</v>
      </c>
      <c r="D183" s="1">
        <f>'PR-RAS'!E187</f>
        <v>16633.72</v>
      </c>
      <c r="E183" s="1">
        <v>0</v>
      </c>
      <c r="F183" s="1">
        <v>0</v>
      </c>
      <c r="G183" s="2">
        <f t="shared" si="0"/>
        <v>10139.03436</v>
      </c>
      <c r="H183" s="2">
        <f t="shared" si="1"/>
        <v>0.73999999999796273</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494779.12</v>
      </c>
      <c r="E185" s="1">
        <v>0</v>
      </c>
      <c r="F185" s="1">
        <v>0</v>
      </c>
      <c r="G185" s="2">
        <f t="shared" ref="G185:G189" si="6">(B185/1000)*(C185*1+D185*2)</f>
        <v>182078.71615999998</v>
      </c>
      <c r="H185" s="2">
        <f t="shared" ref="H185:H189" si="7">ABS(C185-ROUND(C185,0))+ABS(D185-ROUND(D185,0))</f>
        <v>0.11999999999534339</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477822.35</v>
      </c>
      <c r="E186" s="1">
        <v>0</v>
      </c>
      <c r="F186" s="1">
        <v>0</v>
      </c>
      <c r="G186" s="2">
        <f t="shared" si="6"/>
        <v>176794.26949999999</v>
      </c>
      <c r="H186" s="2">
        <f t="shared" si="7"/>
        <v>0.34999999997671694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16956.77</v>
      </c>
      <c r="E187" s="1">
        <v>0</v>
      </c>
      <c r="F187" s="1">
        <v>0</v>
      </c>
      <c r="G187" s="2">
        <f t="shared" si="6"/>
        <v>6307.9184400000004</v>
      </c>
      <c r="H187" s="2">
        <f t="shared" si="7"/>
        <v>0.22999999999956344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8058.77</v>
      </c>
      <c r="D190" s="1">
        <f>'PR-RAS'!E194</f>
        <v>12612.630000000001</v>
      </c>
      <c r="E190" s="1">
        <v>0</v>
      </c>
      <c r="F190" s="1">
        <v>0</v>
      </c>
      <c r="G190" s="2">
        <f t="shared" si="0"/>
        <v>6290.6816699999999</v>
      </c>
      <c r="H190" s="2">
        <f t="shared" si="1"/>
        <v>0.59999999999854481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4347.68</v>
      </c>
      <c r="D191" s="1">
        <f>'PR-RAS'!E195</f>
        <v>6130.73</v>
      </c>
      <c r="E191" s="1">
        <v>0</v>
      </c>
      <c r="F191" s="1">
        <v>0</v>
      </c>
      <c r="G191" s="2">
        <f t="shared" si="0"/>
        <v>3155.7365999999997</v>
      </c>
      <c r="H191" s="2">
        <f t="shared" si="1"/>
        <v>0.59000000000014552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512.79</v>
      </c>
      <c r="D192" s="1">
        <f>'PR-RAS'!E196</f>
        <v>950.7</v>
      </c>
      <c r="E192" s="1">
        <v>0</v>
      </c>
      <c r="F192" s="1">
        <v>0</v>
      </c>
      <c r="G192" s="2">
        <f t="shared" si="0"/>
        <v>461.11029000000002</v>
      </c>
      <c r="H192" s="2">
        <f t="shared" si="1"/>
        <v>0.50999999999999091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608.79999999999995</v>
      </c>
      <c r="D194" s="1">
        <f>'PR-RAS'!E198</f>
        <v>0</v>
      </c>
      <c r="E194" s="1">
        <v>0</v>
      </c>
      <c r="F194" s="1">
        <v>0</v>
      </c>
      <c r="G194" s="2">
        <f t="shared" si="0"/>
        <v>117.49839999999999</v>
      </c>
      <c r="H194" s="2">
        <f t="shared" si="1"/>
        <v>0.20000000000004547</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1848</v>
      </c>
      <c r="D195" s="1">
        <f>'PR-RAS'!E199</f>
        <v>5337.93</v>
      </c>
      <c r="E195" s="1">
        <v>0</v>
      </c>
      <c r="F195" s="1">
        <v>0</v>
      </c>
      <c r="G195" s="2">
        <f t="shared" si="0"/>
        <v>2429.6288400000003</v>
      </c>
      <c r="H195" s="2">
        <f t="shared" si="1"/>
        <v>6.9999999999708962E-2</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741.5</v>
      </c>
      <c r="D197" s="1">
        <f>'PR-RAS'!E201</f>
        <v>193.27</v>
      </c>
      <c r="E197" s="1">
        <v>0</v>
      </c>
      <c r="F197" s="1">
        <v>0</v>
      </c>
      <c r="G197" s="2">
        <f t="shared" si="0"/>
        <v>221.09584000000001</v>
      </c>
      <c r="H197" s="2">
        <f t="shared" si="1"/>
        <v>0.77000000000001023</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2832.14</v>
      </c>
      <c r="D198" s="1">
        <f>'PR-RAS'!E202</f>
        <v>2972.7000000000003</v>
      </c>
      <c r="E198" s="1">
        <v>0</v>
      </c>
      <c r="F198" s="1">
        <v>0</v>
      </c>
      <c r="G198" s="2">
        <f t="shared" si="0"/>
        <v>1729.1753800000004</v>
      </c>
      <c r="H198" s="2">
        <f t="shared" si="1"/>
        <v>0.43999999999959982</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2832.14</v>
      </c>
      <c r="D212" s="1">
        <f>'PR-RAS'!E216</f>
        <v>2972.7000000000003</v>
      </c>
      <c r="E212" s="1">
        <v>0</v>
      </c>
      <c r="F212" s="1">
        <v>0</v>
      </c>
      <c r="G212" s="2">
        <f t="shared" si="0"/>
        <v>1852.0609400000001</v>
      </c>
      <c r="H212" s="2">
        <f t="shared" si="1"/>
        <v>0.43999999999959982</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2728.1</v>
      </c>
      <c r="D213" s="1">
        <f>'PR-RAS'!E217</f>
        <v>2477.61</v>
      </c>
      <c r="E213" s="1">
        <v>0</v>
      </c>
      <c r="F213" s="1">
        <v>0</v>
      </c>
      <c r="G213" s="2">
        <f t="shared" si="0"/>
        <v>1628.86384</v>
      </c>
      <c r="H213" s="2">
        <f t="shared" si="1"/>
        <v>0.48999999999978172</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104.04</v>
      </c>
      <c r="D215" s="1">
        <f>'PR-RAS'!E219</f>
        <v>495.09</v>
      </c>
      <c r="E215" s="1">
        <v>0</v>
      </c>
      <c r="F215" s="1">
        <v>0</v>
      </c>
      <c r="G215" s="2">
        <f t="shared" si="0"/>
        <v>234.16308000000001</v>
      </c>
      <c r="H215" s="2">
        <f t="shared" si="1"/>
        <v>0.12999999999998124</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2018594.26</v>
      </c>
      <c r="D295" s="1">
        <f>'PR-RAS'!E299</f>
        <v>2227891.8400000003</v>
      </c>
      <c r="E295" s="1">
        <v>0</v>
      </c>
      <c r="F295" s="1">
        <v>0</v>
      </c>
      <c r="G295" s="2">
        <f t="shared" si="12"/>
        <v>1903467.11436</v>
      </c>
      <c r="H295" s="2">
        <f t="shared" si="13"/>
        <v>0.41999999969266355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376256.7099999995</v>
      </c>
      <c r="E296" s="1">
        <v>0</v>
      </c>
      <c r="F296" s="1">
        <v>0</v>
      </c>
      <c r="G296" s="2">
        <f t="shared" si="12"/>
        <v>221991.45889999968</v>
      </c>
      <c r="H296" s="2">
        <f t="shared" si="13"/>
        <v>0.29000000050291419</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310109</v>
      </c>
      <c r="D297" s="1">
        <f>'PR-RAS'!E301</f>
        <v>0</v>
      </c>
      <c r="E297" s="1">
        <v>0</v>
      </c>
      <c r="F297" s="1">
        <v>0</v>
      </c>
      <c r="G297" s="2">
        <f t="shared" si="12"/>
        <v>91792.263999999996</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0</v>
      </c>
      <c r="E298" s="1">
        <v>0</v>
      </c>
      <c r="F298" s="1">
        <v>0</v>
      </c>
      <c r="G298" s="2">
        <f t="shared" si="12"/>
        <v>0</v>
      </c>
      <c r="H298" s="2">
        <f t="shared" si="1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1285954.3400000001</v>
      </c>
      <c r="E299" s="1">
        <v>0</v>
      </c>
      <c r="F299" s="1">
        <v>0</v>
      </c>
      <c r="G299" s="2">
        <f t="shared" si="12"/>
        <v>766428.78664000006</v>
      </c>
      <c r="H299" s="2">
        <f t="shared" si="13"/>
        <v>0.34000000008381903</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0</v>
      </c>
      <c r="D300" s="1">
        <f>'PR-RAS'!E304</f>
        <v>0</v>
      </c>
      <c r="E300" s="1">
        <v>0</v>
      </c>
      <c r="F300" s="1">
        <v>0</v>
      </c>
      <c r="G300" s="2">
        <f t="shared" si="12"/>
        <v>0</v>
      </c>
      <c r="H300" s="2">
        <f t="shared" si="13"/>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1552.47</v>
      </c>
      <c r="D355" s="1">
        <f>'PR-RAS'!E360</f>
        <v>189556.1</v>
      </c>
      <c r="E355" s="1">
        <v>0</v>
      </c>
      <c r="F355" s="1">
        <v>0</v>
      </c>
      <c r="G355" s="2">
        <f t="shared" si="12"/>
        <v>134755.29317999998</v>
      </c>
      <c r="H355" s="2">
        <f t="shared" si="13"/>
        <v>0.57000000000584805</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1552.47</v>
      </c>
      <c r="D368" s="1">
        <f>'PR-RAS'!E373</f>
        <v>189556.1</v>
      </c>
      <c r="E368" s="1">
        <v>0</v>
      </c>
      <c r="F368" s="1">
        <v>0</v>
      </c>
      <c r="G368" s="2">
        <f t="shared" si="12"/>
        <v>139703.93388999999</v>
      </c>
      <c r="H368" s="2">
        <f t="shared" si="13"/>
        <v>0.57000000000584805</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134.99</v>
      </c>
      <c r="D369" s="1">
        <f>'PR-RAS'!E374</f>
        <v>0</v>
      </c>
      <c r="E369" s="1">
        <v>0</v>
      </c>
      <c r="F369" s="1">
        <v>0</v>
      </c>
      <c r="G369" s="2">
        <f t="shared" si="12"/>
        <v>49.676320000000004</v>
      </c>
      <c r="H369" s="2">
        <f t="shared" si="13"/>
        <v>9.9999999999909051E-3</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134.99</v>
      </c>
      <c r="D370" s="1">
        <f>'PR-RAS'!E375</f>
        <v>0</v>
      </c>
      <c r="E370" s="1">
        <v>0</v>
      </c>
      <c r="F370" s="1">
        <v>0</v>
      </c>
      <c r="G370" s="2">
        <f t="shared" si="12"/>
        <v>49.811310000000006</v>
      </c>
      <c r="H370" s="2">
        <f t="shared" si="13"/>
        <v>9.9999999999909051E-3</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1417.48</v>
      </c>
      <c r="D374" s="1">
        <f>'PR-RAS'!E379</f>
        <v>189556.1</v>
      </c>
      <c r="E374" s="1">
        <v>0</v>
      </c>
      <c r="F374" s="1">
        <v>0</v>
      </c>
      <c r="G374" s="2">
        <f t="shared" si="12"/>
        <v>141937.57063999999</v>
      </c>
      <c r="H374" s="2">
        <f t="shared" si="13"/>
        <v>0.58000000000583896</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2251.9</v>
      </c>
      <c r="E375" s="1">
        <v>0</v>
      </c>
      <c r="F375" s="1">
        <v>0</v>
      </c>
      <c r="G375" s="2">
        <f t="shared" si="12"/>
        <v>1684.4212</v>
      </c>
      <c r="H375" s="2">
        <f t="shared" si="13"/>
        <v>9.9999999999909051E-2</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6079.2</v>
      </c>
      <c r="E377" s="1">
        <v>0</v>
      </c>
      <c r="F377" s="1">
        <v>0</v>
      </c>
      <c r="G377" s="2">
        <f t="shared" si="12"/>
        <v>4571.5583999999999</v>
      </c>
      <c r="H377" s="2">
        <f t="shared" si="13"/>
        <v>0.1999999999998181</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1417.48</v>
      </c>
      <c r="D378" s="1">
        <f>'PR-RAS'!E383</f>
        <v>181225</v>
      </c>
      <c r="E378" s="1">
        <v>0</v>
      </c>
      <c r="F378" s="1">
        <v>0</v>
      </c>
      <c r="G378" s="2">
        <f t="shared" si="12"/>
        <v>137178.03995999999</v>
      </c>
      <c r="H378" s="2">
        <f t="shared" si="13"/>
        <v>0.48000000000001819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1552.47</v>
      </c>
      <c r="D413" s="1">
        <f>'PR-RAS'!E418</f>
        <v>189556.1</v>
      </c>
      <c r="E413" s="1">
        <v>0</v>
      </c>
      <c r="F413" s="1">
        <v>0</v>
      </c>
      <c r="G413" s="2">
        <f t="shared" si="12"/>
        <v>156833.84404</v>
      </c>
      <c r="H413" s="2">
        <f t="shared" si="13"/>
        <v>0.57000000000584805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786972.09</v>
      </c>
      <c r="D415" s="1">
        <f>'PR-RAS'!E420</f>
        <v>0</v>
      </c>
      <c r="E415" s="1">
        <v>0</v>
      </c>
      <c r="F415" s="1">
        <v>0</v>
      </c>
      <c r="G415" s="2">
        <f t="shared" si="12"/>
        <v>325806.44525999995</v>
      </c>
      <c r="H415" s="2">
        <f t="shared" si="13"/>
        <v>8.999999996740371E-2</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1708485.26</v>
      </c>
      <c r="D417" s="1">
        <f>'PR-RAS'!E422</f>
        <v>2604148.5499999998</v>
      </c>
      <c r="E417" s="1">
        <v>0</v>
      </c>
      <c r="F417" s="1">
        <v>0</v>
      </c>
      <c r="G417" s="2">
        <f t="shared" si="12"/>
        <v>2877381.4617599994</v>
      </c>
      <c r="H417" s="2">
        <f t="shared" si="13"/>
        <v>0.71000000019557774</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2020146.73</v>
      </c>
      <c r="D418" s="1">
        <f>'PR-RAS'!E423</f>
        <v>2417447.9400000004</v>
      </c>
      <c r="E418" s="1">
        <v>0</v>
      </c>
      <c r="F418" s="1">
        <v>0</v>
      </c>
      <c r="G418" s="2">
        <f t="shared" si="12"/>
        <v>2858552.7683700002</v>
      </c>
      <c r="H418" s="2">
        <f t="shared" si="13"/>
        <v>0.32999999960884452</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186700.6099999994</v>
      </c>
      <c r="E419" s="1">
        <v>0</v>
      </c>
      <c r="F419" s="1">
        <v>0</v>
      </c>
      <c r="G419" s="2">
        <f t="shared" si="12"/>
        <v>156081.70995999948</v>
      </c>
      <c r="H419" s="2">
        <f t="shared" si="13"/>
        <v>0.39000000059604645</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311661.46999999997</v>
      </c>
      <c r="D420" s="1">
        <f>'PR-RAS'!E425</f>
        <v>0</v>
      </c>
      <c r="E420" s="1">
        <v>0</v>
      </c>
      <c r="F420" s="1">
        <v>0</v>
      </c>
      <c r="G420" s="2">
        <f t="shared" si="12"/>
        <v>130586.15592999998</v>
      </c>
      <c r="H420" s="2">
        <f t="shared" si="13"/>
        <v>0.46999999997206032</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786972.09</v>
      </c>
      <c r="D422" s="1">
        <f>'PR-RAS'!E427</f>
        <v>1285954.3400000001</v>
      </c>
      <c r="E422" s="1">
        <v>0</v>
      </c>
      <c r="F422" s="1">
        <v>0</v>
      </c>
      <c r="G422" s="2">
        <f t="shared" si="12"/>
        <v>1414088.8041699999</v>
      </c>
      <c r="H422" s="2">
        <f t="shared" si="13"/>
        <v>0.43000000005122274</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0</v>
      </c>
      <c r="D423" s="1">
        <f>'PR-RAS'!E428</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1708485.26</v>
      </c>
      <c r="D637" s="1">
        <f>'PR-RAS'!E643</f>
        <v>2604148.5499999998</v>
      </c>
      <c r="E637" s="1">
        <v>0</v>
      </c>
      <c r="F637" s="1">
        <v>0</v>
      </c>
      <c r="G637" s="2">
        <f t="shared" si="14"/>
        <v>4399073.5809599999</v>
      </c>
      <c r="H637" s="2">
        <f t="shared" si="15"/>
        <v>0.71000000019557774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2020146.73</v>
      </c>
      <c r="D638" s="1">
        <f>'PR-RAS'!E644</f>
        <v>2417447.9400000004</v>
      </c>
      <c r="E638" s="1">
        <v>0</v>
      </c>
      <c r="F638" s="1">
        <v>0</v>
      </c>
      <c r="G638" s="2">
        <f t="shared" si="14"/>
        <v>4366662.1425700011</v>
      </c>
      <c r="H638" s="2">
        <f t="shared" si="15"/>
        <v>0.32999999960884452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186700.6099999994</v>
      </c>
      <c r="E639" s="1">
        <v>0</v>
      </c>
      <c r="F639" s="1">
        <v>0</v>
      </c>
      <c r="G639" s="2">
        <f t="shared" si="14"/>
        <v>238229.97835999925</v>
      </c>
      <c r="H639" s="2">
        <f t="shared" si="15"/>
        <v>0.39000000059604645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311661.46999999997</v>
      </c>
      <c r="D640" s="1">
        <f>'PR-RAS'!E646</f>
        <v>0</v>
      </c>
      <c r="E640" s="1">
        <v>0</v>
      </c>
      <c r="F640" s="1">
        <v>0</v>
      </c>
      <c r="G640" s="2">
        <f t="shared" si="14"/>
        <v>199151.67932999998</v>
      </c>
      <c r="H640" s="2">
        <f t="shared" si="15"/>
        <v>0.46999999997206032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786972.09</v>
      </c>
      <c r="D642" s="1">
        <f>'PR-RAS'!E648</f>
        <v>1285954.3400000001</v>
      </c>
      <c r="E642" s="1">
        <v>0</v>
      </c>
      <c r="F642" s="1">
        <v>0</v>
      </c>
      <c r="G642" s="2">
        <f t="shared" si="14"/>
        <v>2153042.57357</v>
      </c>
      <c r="H642" s="2">
        <f t="shared" si="15"/>
        <v>0.43000000005122274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1098633.56</v>
      </c>
      <c r="D644" s="1">
        <f>'PR-RAS'!E650</f>
        <v>1099253.7300000007</v>
      </c>
      <c r="E644" s="1">
        <v>0</v>
      </c>
      <c r="F644" s="1">
        <v>0</v>
      </c>
      <c r="G644" s="2">
        <f t="shared" si="14"/>
        <v>2120061.6758600008</v>
      </c>
      <c r="H644" s="2">
        <f t="shared" si="15"/>
        <v>0.70999999926425517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310232.45</v>
      </c>
      <c r="D646" s="1">
        <f>'PR-RAS'!E653</f>
        <v>14839.95</v>
      </c>
      <c r="E646" s="1">
        <v>0</v>
      </c>
      <c r="F646" s="1">
        <v>0</v>
      </c>
      <c r="G646" s="2">
        <f t="shared" si="14"/>
        <v>219243.46575000003</v>
      </c>
      <c r="H646" s="2">
        <f t="shared" si="15"/>
        <v>0.50000000001091394</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1777179.94</v>
      </c>
      <c r="D647" s="1">
        <f>'PR-RAS'!E654</f>
        <v>2413723.27</v>
      </c>
      <c r="E647" s="1">
        <v>0</v>
      </c>
      <c r="F647" s="1">
        <v>0</v>
      </c>
      <c r="G647" s="2">
        <f t="shared" si="14"/>
        <v>4266588.7060800008</v>
      </c>
      <c r="H647" s="2">
        <f t="shared" si="15"/>
        <v>0.33000000007450581</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1971078.11</v>
      </c>
      <c r="D648" s="1">
        <f>'PR-RAS'!E655</f>
        <v>2422973.33</v>
      </c>
      <c r="E648" s="1">
        <v>0</v>
      </c>
      <c r="F648" s="1">
        <v>0</v>
      </c>
      <c r="G648" s="2">
        <f t="shared" si="14"/>
        <v>4410615.0261900006</v>
      </c>
      <c r="H648" s="2">
        <f t="shared" si="15"/>
        <v>0.44000000017695129</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116334.2799999998</v>
      </c>
      <c r="D649" s="1">
        <f>'PR-RAS'!E656</f>
        <v>5589.8900000001304</v>
      </c>
      <c r="E649" s="1">
        <v>0</v>
      </c>
      <c r="F649" s="1">
        <v>0</v>
      </c>
      <c r="G649" s="2">
        <f t="shared" si="14"/>
        <v>82629.110880000037</v>
      </c>
      <c r="H649" s="2">
        <f t="shared" si="15"/>
        <v>0.38999999966472387</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83</v>
      </c>
      <c r="D651" s="1">
        <f>'PR-RAS'!E658</f>
        <v>79</v>
      </c>
      <c r="E651" s="1">
        <v>0</v>
      </c>
      <c r="F651" s="1">
        <v>0</v>
      </c>
      <c r="G651" s="2">
        <f t="shared" si="14"/>
        <v>156.65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75</v>
      </c>
      <c r="D653" s="1">
        <f>'PR-RAS'!E660</f>
        <v>73</v>
      </c>
      <c r="E653" s="1">
        <v>0</v>
      </c>
      <c r="F653" s="1">
        <v>0</v>
      </c>
      <c r="G653" s="2">
        <f t="shared" si="14"/>
        <v>144.09200000000001</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263911.53000000003</v>
      </c>
      <c r="E676" s="1">
        <v>0</v>
      </c>
      <c r="F676" s="1">
        <v>0</v>
      </c>
      <c r="G676" s="2">
        <f t="shared" si="14"/>
        <v>356280.56550000008</v>
      </c>
      <c r="H676" s="2">
        <f t="shared" si="15"/>
        <v>0.46999999997206032</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19691.740000000002</v>
      </c>
      <c r="D695" s="1">
        <f>'PR-RAS'!E702</f>
        <v>83159.45</v>
      </c>
      <c r="E695" s="1">
        <v>0</v>
      </c>
      <c r="F695" s="1">
        <v>0</v>
      </c>
      <c r="G695" s="2">
        <f t="shared" si="14"/>
        <v>129091.38415999999</v>
      </c>
      <c r="H695" s="2">
        <f t="shared" si="15"/>
        <v>0.70999999999548891</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45688.08</v>
      </c>
      <c r="D698" s="1">
        <f>'PR-RAS'!E705</f>
        <v>0</v>
      </c>
      <c r="E698" s="1">
        <v>0</v>
      </c>
      <c r="F698" s="1">
        <v>0</v>
      </c>
      <c r="G698" s="2">
        <f t="shared" si="14"/>
        <v>31844.591759999999</v>
      </c>
      <c r="H698" s="2">
        <f t="shared" si="15"/>
        <v>8.000000000174623E-2</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1719.72</v>
      </c>
      <c r="D717" s="1">
        <f>'PR-RAS'!E724</f>
        <v>2396.59</v>
      </c>
      <c r="E717" s="1">
        <v>0</v>
      </c>
      <c r="F717" s="1">
        <v>0</v>
      </c>
      <c r="G717" s="2">
        <f t="shared" si="14"/>
        <v>4663.2363999999998</v>
      </c>
      <c r="H717" s="2">
        <f t="shared" si="15"/>
        <v>0.6899999999998272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4414.3999999999996</v>
      </c>
      <c r="D726" s="1">
        <f>'PR-RAS'!E733</f>
        <v>1324.32</v>
      </c>
      <c r="E726" s="1">
        <v>0</v>
      </c>
      <c r="F726" s="1">
        <v>0</v>
      </c>
      <c r="G726" s="2">
        <f t="shared" si="14"/>
        <v>5120.7039999999988</v>
      </c>
      <c r="H726" s="2">
        <f t="shared" si="15"/>
        <v>0.71999999999957254</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19219.16</v>
      </c>
      <c r="D727" s="1">
        <f>'PR-RAS'!E734</f>
        <v>17388.080000000002</v>
      </c>
      <c r="E727" s="1">
        <v>0</v>
      </c>
      <c r="F727" s="1">
        <v>0</v>
      </c>
      <c r="G727" s="2">
        <f t="shared" si="14"/>
        <v>39200.602320000005</v>
      </c>
      <c r="H727" s="2">
        <f t="shared" si="15"/>
        <v>0.24000000000160071</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10276.73</v>
      </c>
      <c r="D731" s="1">
        <f>'PR-RAS'!E738</f>
        <v>10594.11</v>
      </c>
      <c r="E731" s="1">
        <v>0</v>
      </c>
      <c r="F731" s="1">
        <v>0</v>
      </c>
      <c r="G731" s="2">
        <f t="shared" si="14"/>
        <v>22969.413499999999</v>
      </c>
      <c r="H731" s="2">
        <f t="shared" si="15"/>
        <v>0.38000000000101863</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4347.68</v>
      </c>
      <c r="D734" s="1">
        <f>'PR-RAS'!E741</f>
        <v>6130.73</v>
      </c>
      <c r="E734" s="1">
        <v>0</v>
      </c>
      <c r="F734" s="1">
        <v>0</v>
      </c>
      <c r="G734" s="2">
        <f t="shared" si="14"/>
        <v>12174.499619999999</v>
      </c>
      <c r="H734" s="2">
        <f t="shared" si="15"/>
        <v>0.59000000000014552</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1427311.2</v>
      </c>
      <c r="D1582" s="6"/>
      <c r="E1582" s="6">
        <v>0</v>
      </c>
      <c r="F1582" s="6">
        <v>0</v>
      </c>
      <c r="G1582" s="7">
        <f t="shared" ref="G1582:G1686" si="70">B1582/1000*C1582</f>
        <v>1427.3111999999999</v>
      </c>
      <c r="H1582" s="7">
        <f t="shared" ref="H1582:H1686" si="71">ABS(C1582-ROUND(C1582,0))</f>
        <v>0.19999999995343387</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3094845.5700000003</v>
      </c>
      <c r="D1583" s="1">
        <v>0</v>
      </c>
      <c r="E1583" s="1">
        <v>0</v>
      </c>
      <c r="F1583" s="1">
        <v>0</v>
      </c>
      <c r="G1583" s="2">
        <f t="shared" si="70"/>
        <v>6189.6911400000008</v>
      </c>
      <c r="H1583" s="2">
        <f t="shared" si="71"/>
        <v>0.42999999970197678</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2904003.43</v>
      </c>
      <c r="D1585" s="1">
        <v>0</v>
      </c>
      <c r="E1585" s="1">
        <v>0</v>
      </c>
      <c r="F1585" s="1">
        <v>0</v>
      </c>
      <c r="G1585" s="2">
        <f t="shared" si="70"/>
        <v>11616.013720000001</v>
      </c>
      <c r="H1585" s="2">
        <f t="shared" si="71"/>
        <v>0.43000000016763806</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1467831.68</v>
      </c>
      <c r="D1586" s="1">
        <v>0</v>
      </c>
      <c r="E1586" s="1">
        <v>0</v>
      </c>
      <c r="F1586" s="1">
        <v>0</v>
      </c>
      <c r="G1586" s="2">
        <f t="shared" si="70"/>
        <v>7339.1584000000003</v>
      </c>
      <c r="H1586" s="2">
        <f t="shared" si="71"/>
        <v>0.32000000006519258</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1335592.68</v>
      </c>
      <c r="D1587" s="1">
        <v>0</v>
      </c>
      <c r="E1587" s="1">
        <v>0</v>
      </c>
      <c r="F1587" s="1">
        <v>0</v>
      </c>
      <c r="G1587" s="2">
        <f t="shared" si="70"/>
        <v>8013.5560799999994</v>
      </c>
      <c r="H1587" s="2">
        <f t="shared" si="71"/>
        <v>0.32000000006519258</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2516.89</v>
      </c>
      <c r="D1588" s="1">
        <v>0</v>
      </c>
      <c r="E1588" s="1">
        <v>0</v>
      </c>
      <c r="F1588" s="1">
        <v>0</v>
      </c>
      <c r="G1588" s="2">
        <f t="shared" si="70"/>
        <v>17.618230000000001</v>
      </c>
      <c r="H1588" s="2">
        <f t="shared" si="71"/>
        <v>0.11000000000012733</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98062.18</v>
      </c>
      <c r="D1593" s="1">
        <v>0</v>
      </c>
      <c r="E1593" s="1">
        <v>0</v>
      </c>
      <c r="F1593" s="1">
        <v>0</v>
      </c>
      <c r="G1593" s="2">
        <f t="shared" si="70"/>
        <v>1176.7461599999999</v>
      </c>
      <c r="H1593" s="2">
        <f t="shared" si="71"/>
        <v>0.17999999999301508</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190842.14</v>
      </c>
      <c r="D1594" s="1">
        <v>0</v>
      </c>
      <c r="E1594" s="1">
        <v>0</v>
      </c>
      <c r="F1594" s="1">
        <v>0</v>
      </c>
      <c r="G1594" s="2">
        <f t="shared" si="70"/>
        <v>2480.9478199999999</v>
      </c>
      <c r="H1594" s="2">
        <f t="shared" si="71"/>
        <v>0.14000000001396984</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3222448.73</v>
      </c>
      <c r="D1602" s="1">
        <v>0</v>
      </c>
      <c r="E1602" s="1">
        <v>0</v>
      </c>
      <c r="F1602" s="1">
        <v>0</v>
      </c>
      <c r="G1602" s="2">
        <f t="shared" si="70"/>
        <v>67671.423330000005</v>
      </c>
      <c r="H1602" s="2">
        <f t="shared" si="71"/>
        <v>0.27000000001862645</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3026304.25</v>
      </c>
      <c r="D1604" s="1">
        <v>0</v>
      </c>
      <c r="E1604" s="1">
        <v>0</v>
      </c>
      <c r="F1604" s="1">
        <v>0</v>
      </c>
      <c r="G1604" s="2">
        <f t="shared" si="70"/>
        <v>69604.997749999995</v>
      </c>
      <c r="H1604" s="2">
        <f t="shared" si="71"/>
        <v>0.25</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1447481.84</v>
      </c>
      <c r="D1605" s="1">
        <v>0</v>
      </c>
      <c r="E1605" s="1">
        <v>0</v>
      </c>
      <c r="F1605" s="1">
        <v>0</v>
      </c>
      <c r="G1605" s="2">
        <f t="shared" si="70"/>
        <v>34739.564160000002</v>
      </c>
      <c r="H1605" s="2">
        <f t="shared" si="71"/>
        <v>0.15999999991618097</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1482951.04</v>
      </c>
      <c r="D1606" s="1">
        <v>0</v>
      </c>
      <c r="E1606" s="1">
        <v>0</v>
      </c>
      <c r="F1606" s="1">
        <v>0</v>
      </c>
      <c r="G1606" s="2">
        <f t="shared" si="70"/>
        <v>37073.776000000005</v>
      </c>
      <c r="H1606" s="2">
        <f t="shared" si="71"/>
        <v>4.0000000037252903E-2</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3533.7</v>
      </c>
      <c r="D1607" s="1">
        <v>0</v>
      </c>
      <c r="E1607" s="1">
        <v>0</v>
      </c>
      <c r="F1607" s="1">
        <v>0</v>
      </c>
      <c r="G1607" s="2">
        <f t="shared" si="70"/>
        <v>91.876199999999997</v>
      </c>
      <c r="H1607" s="2">
        <f t="shared" si="71"/>
        <v>0.3000000000001819</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92337.67</v>
      </c>
      <c r="D1612" s="1">
        <v>0</v>
      </c>
      <c r="E1612" s="1">
        <v>0</v>
      </c>
      <c r="F1612" s="1">
        <v>0</v>
      </c>
      <c r="G1612" s="2">
        <f t="shared" si="70"/>
        <v>2862.4677699999997</v>
      </c>
      <c r="H1612" s="2">
        <f t="shared" si="71"/>
        <v>0.33000000000174623</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196144.48</v>
      </c>
      <c r="D1613" s="1">
        <v>0</v>
      </c>
      <c r="E1613" s="1">
        <v>0</v>
      </c>
      <c r="F1613" s="1">
        <v>0</v>
      </c>
      <c r="G1613" s="2">
        <f t="shared" si="70"/>
        <v>6276.6233600000005</v>
      </c>
      <c r="H1613" s="2">
        <f t="shared" si="71"/>
        <v>0.48000000001047738</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1299708.0400000005</v>
      </c>
      <c r="D1621" s="1">
        <v>0</v>
      </c>
      <c r="E1621" s="1">
        <v>0</v>
      </c>
      <c r="F1621" s="1">
        <v>0</v>
      </c>
      <c r="G1621" s="2">
        <f t="shared" si="70"/>
        <v>51988.321600000025</v>
      </c>
      <c r="H1621" s="2">
        <f t="shared" si="71"/>
        <v>4.000000050291419E-2</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897164.61</v>
      </c>
      <c r="D1622" s="1">
        <v>0</v>
      </c>
      <c r="E1622" s="1">
        <v>0</v>
      </c>
      <c r="F1622" s="1">
        <v>0</v>
      </c>
      <c r="G1622" s="2">
        <f t="shared" si="70"/>
        <v>36783.74901</v>
      </c>
      <c r="H1622" s="2">
        <f t="shared" si="71"/>
        <v>0.39000000001396984</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803741.26</v>
      </c>
      <c r="D1628" s="1">
        <v>0</v>
      </c>
      <c r="E1628" s="1">
        <v>0</v>
      </c>
      <c r="F1628" s="1">
        <v>0</v>
      </c>
      <c r="G1628" s="2">
        <f t="shared" si="70"/>
        <v>37775.839220000002</v>
      </c>
      <c r="H1628" s="2">
        <f t="shared" si="71"/>
        <v>0.26000000000931323</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803741.26</v>
      </c>
      <c r="D1634" s="1">
        <v>0</v>
      </c>
      <c r="E1634" s="1">
        <v>0</v>
      </c>
      <c r="F1634" s="1">
        <v>0</v>
      </c>
      <c r="G1634" s="2">
        <f t="shared" si="70"/>
        <v>42598.286780000002</v>
      </c>
      <c r="H1634" s="2">
        <f t="shared" si="71"/>
        <v>0.26000000000931323</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147224.26999999999</v>
      </c>
      <c r="D1635" s="1">
        <v>0</v>
      </c>
      <c r="E1635" s="1">
        <v>0</v>
      </c>
      <c r="F1635" s="1">
        <v>0</v>
      </c>
      <c r="G1635" s="2">
        <f t="shared" si="70"/>
        <v>7950.1105799999996</v>
      </c>
      <c r="H1635" s="2">
        <f t="shared" si="71"/>
        <v>0.26999999998952262</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226885.86</v>
      </c>
      <c r="D1636" s="1">
        <v>0</v>
      </c>
      <c r="E1636" s="1">
        <v>0</v>
      </c>
      <c r="F1636" s="1">
        <v>0</v>
      </c>
      <c r="G1636" s="2">
        <f t="shared" si="70"/>
        <v>12478.722299999999</v>
      </c>
      <c r="H1636" s="2">
        <f t="shared" si="71"/>
        <v>0.14000000001396984</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218722.59</v>
      </c>
      <c r="D1637" s="1">
        <v>0</v>
      </c>
      <c r="E1637" s="1">
        <v>0</v>
      </c>
      <c r="F1637" s="1">
        <v>0</v>
      </c>
      <c r="G1637" s="2">
        <f t="shared" si="70"/>
        <v>12248.465040000001</v>
      </c>
      <c r="H1637" s="2">
        <f t="shared" si="71"/>
        <v>0.41000000000349246</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210908.54</v>
      </c>
      <c r="D1638" s="1">
        <v>0</v>
      </c>
      <c r="E1638" s="1">
        <v>0</v>
      </c>
      <c r="F1638" s="1">
        <v>0</v>
      </c>
      <c r="G1638" s="2">
        <f t="shared" si="70"/>
        <v>12021.78678</v>
      </c>
      <c r="H1638" s="2">
        <f t="shared" si="71"/>
        <v>0.45999999999185093</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93423.349999999991</v>
      </c>
      <c r="D1669" s="1">
        <v>0</v>
      </c>
      <c r="E1669" s="1">
        <v>0</v>
      </c>
      <c r="F1669" s="1">
        <v>0</v>
      </c>
      <c r="G1669" s="2">
        <f t="shared" si="70"/>
        <v>8221.2547999999988</v>
      </c>
      <c r="H1669" s="2">
        <f t="shared" si="71"/>
        <v>0.34999999999126885</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1286.04</v>
      </c>
      <c r="D1670" s="1">
        <v>0</v>
      </c>
      <c r="E1670" s="1">
        <v>0</v>
      </c>
      <c r="F1670" s="1">
        <v>0</v>
      </c>
      <c r="G1670" s="2">
        <f t="shared" si="70"/>
        <v>114.45755999999999</v>
      </c>
      <c r="H1670" s="2">
        <f t="shared" si="71"/>
        <v>3.999999999996362E-2</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2000</v>
      </c>
      <c r="D1671" s="1">
        <v>0</v>
      </c>
      <c r="E1671" s="1">
        <v>0</v>
      </c>
      <c r="F1671" s="1">
        <v>0</v>
      </c>
      <c r="G1671" s="2">
        <f t="shared" si="70"/>
        <v>180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90137.31</v>
      </c>
      <c r="D1673" s="1">
        <v>0</v>
      </c>
      <c r="E1673" s="1">
        <v>0</v>
      </c>
      <c r="F1673" s="1">
        <v>0</v>
      </c>
      <c r="G1673" s="2">
        <f t="shared" si="70"/>
        <v>8292.6325199999992</v>
      </c>
      <c r="H1673" s="2">
        <f t="shared" si="71"/>
        <v>0.30999999999767169</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402543.43</v>
      </c>
      <c r="D1681" s="1">
        <v>0</v>
      </c>
      <c r="E1681" s="1">
        <v>0</v>
      </c>
      <c r="F1681" s="1">
        <v>0</v>
      </c>
      <c r="G1681" s="2">
        <f t="shared" si="70"/>
        <v>40254.343000000001</v>
      </c>
      <c r="H1681" s="2">
        <f t="shared" si="71"/>
        <v>0.42999999999301508</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398464.23</v>
      </c>
      <c r="D1683" s="1">
        <v>0</v>
      </c>
      <c r="E1683" s="1">
        <v>0</v>
      </c>
      <c r="F1683" s="1">
        <v>0</v>
      </c>
      <c r="G1683" s="2">
        <f t="shared" si="70"/>
        <v>40643.351459999998</v>
      </c>
      <c r="H1683" s="2">
        <f t="shared" si="71"/>
        <v>0.22999999998137355</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4079.2</v>
      </c>
      <c r="D1684" s="1">
        <v>0</v>
      </c>
      <c r="E1684" s="1">
        <v>0</v>
      </c>
      <c r="F1684" s="1">
        <v>0</v>
      </c>
      <c r="G1684" s="2">
        <f t="shared" si="70"/>
        <v>420.15759999999995</v>
      </c>
      <c r="H1684" s="2">
        <f t="shared" si="71"/>
        <v>0.1999999999998181</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opLeftCell="A13" zoomScale="85" zoomScaleNormal="85" workbookViewId="0">
      <selection activeCell="H44" sqref="H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50" t="s">
        <v>22</v>
      </c>
      <c r="B2" s="351"/>
      <c r="C2" s="351"/>
      <c r="D2" s="351"/>
      <c r="E2" s="351"/>
      <c r="F2" s="351"/>
      <c r="G2" s="351"/>
      <c r="H2" s="351"/>
      <c r="I2" s="351"/>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2" t="s">
        <v>24</v>
      </c>
      <c r="B4" s="353"/>
      <c r="C4" s="353"/>
      <c r="D4" s="353"/>
      <c r="E4" s="353"/>
      <c r="F4" s="353"/>
      <c r="G4" s="353"/>
      <c r="H4" s="353"/>
      <c r="I4" s="353"/>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37863</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2" t="s">
        <v>28</v>
      </c>
      <c r="F7" s="354" t="s">
        <v>29</v>
      </c>
      <c r="G7" s="355"/>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2"/>
      <c r="F8" s="336" t="s">
        <v>32</v>
      </c>
      <c r="G8" s="337"/>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2"/>
      <c r="F9" s="348" t="s">
        <v>33</v>
      </c>
      <c r="G9" s="349"/>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2"/>
      <c r="F10" s="336" t="s">
        <v>36</v>
      </c>
      <c r="G10" s="337"/>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2"/>
      <c r="F11" s="346" t="s">
        <v>37</v>
      </c>
      <c r="G11" s="347"/>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2"/>
      <c r="F12" s="319" t="s">
        <v>40</v>
      </c>
      <c r="G12" s="320"/>
      <c r="H12" s="321"/>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3" t="s">
        <v>42</v>
      </c>
      <c r="C15" s="335"/>
      <c r="D15" s="335"/>
      <c r="E15" s="335"/>
      <c r="F15" s="325"/>
      <c r="G15" s="200" t="s">
        <v>43</v>
      </c>
      <c r="H15" s="285" t="s">
        <v>44</v>
      </c>
      <c r="I15" s="286" t="s">
        <v>45</v>
      </c>
      <c r="J15" s="4"/>
      <c r="K15" s="4"/>
      <c r="L15" s="4"/>
      <c r="M15" s="4"/>
      <c r="N15" s="4"/>
      <c r="O15" s="4"/>
      <c r="P15" s="4"/>
      <c r="Q15" s="4"/>
      <c r="R15" s="4"/>
      <c r="S15" s="4"/>
      <c r="T15" s="4"/>
      <c r="U15" s="4"/>
      <c r="V15" s="4"/>
      <c r="W15" s="4"/>
    </row>
    <row r="16" spans="1:23" ht="12.75" customHeight="1" x14ac:dyDescent="0.2">
      <c r="A16" s="343" t="s">
        <v>29</v>
      </c>
      <c r="B16" s="326" t="str">
        <f>'PR-RAS'!B6</f>
        <v>PRIHODI POSLOVANJA (šifre 61+62+63+64+65+66+67+68)</v>
      </c>
      <c r="C16" s="327"/>
      <c r="D16" s="327"/>
      <c r="E16" s="327"/>
      <c r="F16" s="328"/>
      <c r="G16" s="27" t="str">
        <f>'PR-RAS'!C6</f>
        <v>6</v>
      </c>
      <c r="H16" s="298">
        <f>'PR-RAS'!D6</f>
        <v>1708485.26</v>
      </c>
      <c r="I16" s="298">
        <f>'PR-RAS'!E6</f>
        <v>2604148.5499999998</v>
      </c>
      <c r="J16" s="4"/>
      <c r="K16" s="4"/>
      <c r="L16" s="4"/>
      <c r="M16" s="4"/>
      <c r="N16" s="4"/>
      <c r="O16" s="4"/>
      <c r="P16" s="4"/>
      <c r="Q16" s="4"/>
      <c r="R16" s="4"/>
      <c r="S16" s="4"/>
      <c r="T16" s="4"/>
      <c r="U16" s="4"/>
      <c r="V16" s="4"/>
      <c r="W16" s="4"/>
    </row>
    <row r="17" spans="1:23" ht="12.75" customHeight="1" x14ac:dyDescent="0.2">
      <c r="A17" s="344"/>
      <c r="B17" s="329" t="str">
        <f>'PR-RAS'!B152</f>
        <v xml:space="preserve">RASHODI POSLOVANJA (šifre 31+32+34+35+36+37+38) </v>
      </c>
      <c r="C17" s="330"/>
      <c r="D17" s="330"/>
      <c r="E17" s="330"/>
      <c r="F17" s="331"/>
      <c r="G17" s="28" t="str">
        <f>'PR-RAS'!C152</f>
        <v>3</v>
      </c>
      <c r="H17" s="298">
        <f>'PR-RAS'!D152</f>
        <v>2018594.26</v>
      </c>
      <c r="I17" s="298">
        <f>'PR-RAS'!E152</f>
        <v>2227891.8400000003</v>
      </c>
      <c r="J17" s="4"/>
      <c r="K17" s="4"/>
      <c r="L17" s="4"/>
      <c r="M17" s="4"/>
      <c r="N17" s="4"/>
      <c r="O17" s="4"/>
      <c r="P17" s="4"/>
      <c r="Q17" s="4"/>
      <c r="R17" s="4"/>
      <c r="S17" s="4"/>
      <c r="T17" s="4"/>
      <c r="U17" s="4"/>
      <c r="V17" s="4"/>
      <c r="W17" s="4"/>
    </row>
    <row r="18" spans="1:23" ht="12.75" customHeight="1" x14ac:dyDescent="0.2">
      <c r="A18" s="344"/>
      <c r="B18" s="329" t="str">
        <f>'PR-RAS'!B649</f>
        <v>Višak prihoda i primitaka raspoloživ u sljedećem razdoblju (šifre X005 + '9221-9222' - Y005 - '9222-9221')</v>
      </c>
      <c r="C18" s="330"/>
      <c r="D18" s="330"/>
      <c r="E18" s="330"/>
      <c r="F18" s="331"/>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45"/>
      <c r="B19" s="332" t="str">
        <f>'PR-RAS'!B650</f>
        <v>Manjak prihoda i primitaka za pokriće u sljedećem razdoblju (šifre Y005 + '9222-9221' - X005 - '9221-9222' )</v>
      </c>
      <c r="C19" s="333"/>
      <c r="D19" s="333"/>
      <c r="E19" s="333"/>
      <c r="F19" s="334"/>
      <c r="G19" s="29" t="str">
        <f>'PR-RAS'!C650</f>
        <v>Y006</v>
      </c>
      <c r="H19" s="298">
        <f>'PR-RAS'!D650</f>
        <v>1098633.56</v>
      </c>
      <c r="I19" s="298">
        <f>'PR-RAS'!E650</f>
        <v>1099253.7300000007</v>
      </c>
      <c r="J19" s="4"/>
      <c r="K19" s="4"/>
      <c r="L19" s="4"/>
      <c r="M19" s="4"/>
      <c r="N19" s="4"/>
      <c r="O19" s="4"/>
      <c r="P19" s="4"/>
      <c r="Q19" s="4"/>
      <c r="R19" s="4"/>
      <c r="S19" s="4"/>
      <c r="T19" s="4"/>
      <c r="U19" s="4"/>
      <c r="V19" s="4"/>
      <c r="W19" s="4"/>
    </row>
    <row r="20" spans="1:23" ht="29.25" customHeight="1" x14ac:dyDescent="0.2">
      <c r="A20" s="199" t="s">
        <v>41</v>
      </c>
      <c r="B20" s="323" t="s">
        <v>42</v>
      </c>
      <c r="C20" s="324"/>
      <c r="D20" s="324"/>
      <c r="E20" s="324"/>
      <c r="F20" s="325"/>
      <c r="G20" s="200" t="s">
        <v>43</v>
      </c>
      <c r="H20" s="285" t="s">
        <v>46</v>
      </c>
      <c r="I20" s="286" t="s">
        <v>47</v>
      </c>
      <c r="J20" s="4"/>
      <c r="K20" s="4"/>
      <c r="L20" s="4"/>
      <c r="M20" s="4"/>
      <c r="N20" s="4"/>
      <c r="O20" s="4"/>
      <c r="P20" s="4"/>
      <c r="Q20" s="4"/>
      <c r="R20" s="4"/>
      <c r="S20" s="4"/>
      <c r="T20" s="4"/>
      <c r="U20" s="4"/>
      <c r="V20" s="4"/>
      <c r="W20" s="4"/>
    </row>
    <row r="21" spans="1:23" ht="12.75" customHeight="1" x14ac:dyDescent="0.2">
      <c r="A21" s="343" t="s">
        <v>32</v>
      </c>
      <c r="B21" s="326" t="str">
        <f>BILANCA!B7</f>
        <v>Nefinancijska imovina (šifre 01+02+03+04+05+06)</v>
      </c>
      <c r="C21" s="327"/>
      <c r="D21" s="327"/>
      <c r="E21" s="327"/>
      <c r="F21" s="328"/>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4"/>
      <c r="B22" s="329" t="str">
        <f>BILANCA!B69</f>
        <v>Financijska imovina (šifre 11+12+13+14+15+16+17+19)</v>
      </c>
      <c r="C22" s="330"/>
      <c r="D22" s="330"/>
      <c r="E22" s="330"/>
      <c r="F22" s="331"/>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4"/>
      <c r="B23" s="329" t="str">
        <f>BILANCA!B177</f>
        <v xml:space="preserve">Obveze (šifre 23+24+25+26+27+29) </v>
      </c>
      <c r="C23" s="330"/>
      <c r="D23" s="330"/>
      <c r="E23" s="330"/>
      <c r="F23" s="331"/>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5"/>
      <c r="B24" s="332" t="str">
        <f>BILANCA!B251</f>
        <v>Vlastiti izvori (šifre 91 + 922 - 93 + 96 + 97)</v>
      </c>
      <c r="C24" s="333"/>
      <c r="D24" s="333"/>
      <c r="E24" s="333"/>
      <c r="F24" s="334"/>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3" t="s">
        <v>42</v>
      </c>
      <c r="C25" s="324"/>
      <c r="D25" s="324"/>
      <c r="E25" s="324"/>
      <c r="F25" s="325"/>
      <c r="G25" s="200" t="s">
        <v>43</v>
      </c>
      <c r="H25" s="285" t="s">
        <v>44</v>
      </c>
      <c r="I25" s="286" t="s">
        <v>45</v>
      </c>
      <c r="J25" s="4"/>
      <c r="K25" s="4"/>
      <c r="L25" s="4"/>
      <c r="M25" s="4"/>
      <c r="N25" s="4"/>
      <c r="O25" s="4"/>
      <c r="P25" s="4"/>
      <c r="Q25" s="4"/>
      <c r="R25" s="4"/>
      <c r="S25" s="4"/>
      <c r="T25" s="4"/>
      <c r="U25" s="4"/>
      <c r="V25" s="4"/>
      <c r="W25" s="4"/>
    </row>
    <row r="26" spans="1:23" ht="12.75" customHeight="1" x14ac:dyDescent="0.2">
      <c r="A26" s="343" t="s">
        <v>48</v>
      </c>
      <c r="B26" s="326" t="str">
        <f>'RAS-funkcijski'!B5</f>
        <v>Opće javne usluge (šifre 011+012+013+014 do 018)</v>
      </c>
      <c r="C26" s="327"/>
      <c r="D26" s="327"/>
      <c r="E26" s="327"/>
      <c r="F26" s="328"/>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4"/>
      <c r="B27" s="329" t="str">
        <f>'RAS-funkcijski'!B35</f>
        <v>Ekonomski poslovi (šifre 041+042+043+044+045+046+047+048+049)</v>
      </c>
      <c r="C27" s="330"/>
      <c r="D27" s="330"/>
      <c r="E27" s="330"/>
      <c r="F27" s="331"/>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4"/>
      <c r="B28" s="329" t="str">
        <f>'RAS-funkcijski'!B88</f>
        <v>Rashodi vezani za stanovanje i kom. pogodnosti koji nisu drugdje svrstani</v>
      </c>
      <c r="C28" s="330"/>
      <c r="D28" s="330"/>
      <c r="E28" s="330"/>
      <c r="F28" s="331"/>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4"/>
      <c r="B29" s="329" t="str">
        <f>'RAS-funkcijski'!B114</f>
        <v>Obrazovanje (šifre 091+092+093+094+095+096+097+098)</v>
      </c>
      <c r="C29" s="330"/>
      <c r="D29" s="330"/>
      <c r="E29" s="330"/>
      <c r="F29" s="331"/>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5"/>
      <c r="B30" s="332" t="str">
        <f>'RAS-funkcijski'!B141</f>
        <v>Kontrolni zbroj (šifre 01+02+03+04+05+06+07+08+09+10)</v>
      </c>
      <c r="C30" s="333"/>
      <c r="D30" s="333"/>
      <c r="E30" s="333"/>
      <c r="F30" s="334"/>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3" t="s">
        <v>42</v>
      </c>
      <c r="C31" s="324"/>
      <c r="D31" s="324"/>
      <c r="E31" s="324"/>
      <c r="F31" s="325"/>
      <c r="G31" s="200" t="s">
        <v>43</v>
      </c>
      <c r="H31" s="285" t="s">
        <v>49</v>
      </c>
      <c r="I31" s="286" t="s">
        <v>50</v>
      </c>
      <c r="J31" s="4"/>
      <c r="K31" s="4"/>
      <c r="L31" s="4"/>
      <c r="M31" s="4"/>
      <c r="N31" s="4"/>
      <c r="O31" s="4"/>
      <c r="P31" s="4"/>
      <c r="Q31" s="4"/>
      <c r="R31" s="4"/>
      <c r="S31" s="4"/>
      <c r="T31" s="4"/>
      <c r="U31" s="4"/>
      <c r="V31" s="4"/>
      <c r="W31" s="4"/>
    </row>
    <row r="32" spans="1:23" ht="12.75" customHeight="1" x14ac:dyDescent="0.2">
      <c r="A32" s="343" t="s">
        <v>36</v>
      </c>
      <c r="B32" s="340" t="str">
        <f>'P-VRIO'!B5</f>
        <v>Promjene u vrijednosti i obujmu imovine (šifre 91511+91512)</v>
      </c>
      <c r="C32" s="327"/>
      <c r="D32" s="327"/>
      <c r="E32" s="327"/>
      <c r="F32" s="328"/>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4"/>
      <c r="B33" s="341" t="str">
        <f>'P-VRIO'!B22</f>
        <v>Promjene u obujmu imovine (šifre P016+P023)</v>
      </c>
      <c r="C33" s="330"/>
      <c r="D33" s="330"/>
      <c r="E33" s="330"/>
      <c r="F33" s="331"/>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4"/>
      <c r="B34" s="341" t="str">
        <f>'P-VRIO'!B38</f>
        <v>Promjene u vrijednosti i obujmu obveza (šifre 91521+91522)</v>
      </c>
      <c r="C34" s="330"/>
      <c r="D34" s="330"/>
      <c r="E34" s="330"/>
      <c r="F34" s="331"/>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5"/>
      <c r="B35" s="342" t="str">
        <f>'P-VRIO'!B44</f>
        <v>Promjene u obujmu obveza (šifre P035 do P038)</v>
      </c>
      <c r="C35" s="333"/>
      <c r="D35" s="333"/>
      <c r="E35" s="333"/>
      <c r="F35" s="334"/>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3" t="s">
        <v>42</v>
      </c>
      <c r="C36" s="324"/>
      <c r="D36" s="324"/>
      <c r="E36" s="324"/>
      <c r="F36" s="325"/>
      <c r="G36" s="200" t="s">
        <v>43</v>
      </c>
      <c r="H36" s="285" t="s">
        <v>46</v>
      </c>
      <c r="I36" s="286" t="s">
        <v>51</v>
      </c>
      <c r="J36" s="4"/>
      <c r="K36" s="4"/>
      <c r="L36" s="4"/>
      <c r="M36" s="4"/>
      <c r="N36" s="4"/>
      <c r="O36" s="4"/>
      <c r="P36" s="4"/>
      <c r="Q36" s="4"/>
      <c r="R36" s="4"/>
      <c r="S36" s="4"/>
      <c r="T36" s="4"/>
      <c r="U36" s="4"/>
      <c r="V36" s="4"/>
      <c r="W36" s="4"/>
    </row>
    <row r="37" spans="1:23" ht="12.75" customHeight="1" x14ac:dyDescent="0.2">
      <c r="A37" s="343" t="s">
        <v>37</v>
      </c>
      <c r="B37" s="326" t="str">
        <f>OBVEZE!B5</f>
        <v>Stanje obveza 1. siječnja (=stanju obveza iz Izvještaja o obvezama na 31. prosinca prethodne godine)</v>
      </c>
      <c r="C37" s="327"/>
      <c r="D37" s="327"/>
      <c r="E37" s="327"/>
      <c r="F37" s="328"/>
      <c r="G37" s="125" t="str">
        <f>OBVEZE!C5</f>
        <v>V001</v>
      </c>
      <c r="H37" s="298">
        <f>OBVEZE!D5</f>
        <v>1427311.2</v>
      </c>
      <c r="I37" s="298" t="s">
        <v>52</v>
      </c>
      <c r="J37" s="4"/>
      <c r="K37" s="4"/>
      <c r="L37" s="4"/>
      <c r="M37" s="4"/>
      <c r="N37" s="4"/>
      <c r="O37" s="4"/>
      <c r="P37" s="4"/>
      <c r="Q37" s="4"/>
      <c r="R37" s="4"/>
      <c r="S37" s="4"/>
      <c r="T37" s="4"/>
      <c r="U37" s="4"/>
      <c r="V37" s="4"/>
      <c r="W37" s="4"/>
    </row>
    <row r="38" spans="1:23" ht="12.75" customHeight="1" x14ac:dyDescent="0.2">
      <c r="A38" s="344"/>
      <c r="B38" s="329" t="str">
        <f>OBVEZE!B44</f>
        <v>Stanje obveza na kraju izvještajnog razdoblja (šifre V001+V002-V004) i (šifre V007+V009)</v>
      </c>
      <c r="C38" s="330"/>
      <c r="D38" s="330"/>
      <c r="E38" s="330"/>
      <c r="F38" s="331"/>
      <c r="G38" s="126" t="str">
        <f>OBVEZE!C44</f>
        <v>V006</v>
      </c>
      <c r="H38" s="298" t="s">
        <v>52</v>
      </c>
      <c r="I38" s="298">
        <f>OBVEZE!D44</f>
        <v>1299708.0400000005</v>
      </c>
      <c r="J38" s="4"/>
      <c r="K38" s="4"/>
      <c r="L38" s="4"/>
      <c r="M38" s="4"/>
      <c r="N38" s="4"/>
      <c r="O38" s="4"/>
      <c r="P38" s="4"/>
      <c r="Q38" s="4"/>
      <c r="R38" s="4"/>
      <c r="S38" s="4"/>
      <c r="T38" s="4"/>
      <c r="U38" s="4"/>
      <c r="V38" s="4"/>
      <c r="W38" s="4"/>
    </row>
    <row r="39" spans="1:23" ht="12.75" customHeight="1" x14ac:dyDescent="0.2">
      <c r="A39" s="344"/>
      <c r="B39" s="329" t="str">
        <f>OBVEZE!B45</f>
        <v>Stanje dospjelih obveza na kraju izvještajnog razdoblja (šifre V008+D23+D24 + 'D dio 25,26' + D27)</v>
      </c>
      <c r="C39" s="330"/>
      <c r="D39" s="330"/>
      <c r="E39" s="330"/>
      <c r="F39" s="331"/>
      <c r="G39" s="126" t="str">
        <f>OBVEZE!C45</f>
        <v>V007</v>
      </c>
      <c r="H39" s="298" t="s">
        <v>52</v>
      </c>
      <c r="I39" s="298">
        <f>OBVEZE!D45</f>
        <v>897164.61</v>
      </c>
      <c r="J39" s="4"/>
      <c r="K39" s="4"/>
      <c r="L39" s="4"/>
      <c r="M39" s="4"/>
      <c r="N39" s="4"/>
      <c r="O39" s="4"/>
      <c r="P39" s="4"/>
      <c r="Q39" s="4"/>
      <c r="R39" s="4"/>
      <c r="S39" s="4"/>
      <c r="T39" s="4"/>
      <c r="U39" s="4"/>
      <c r="V39" s="4"/>
      <c r="W39" s="4"/>
    </row>
    <row r="40" spans="1:23" ht="12.75" customHeight="1" x14ac:dyDescent="0.2">
      <c r="A40" s="345"/>
      <c r="B40" s="332" t="str">
        <f>OBVEZE!B104</f>
        <v>Stanje nedospjelih obveza na kraju izvještajnog razdoblja (šifre V010 + ND23 + ND24 + 'ND dio 25,26' + ND27)</v>
      </c>
      <c r="C40" s="333"/>
      <c r="D40" s="333"/>
      <c r="E40" s="333"/>
      <c r="F40" s="334"/>
      <c r="G40" s="127" t="str">
        <f>OBVEZE!C104</f>
        <v>V009</v>
      </c>
      <c r="H40" s="299" t="s">
        <v>52</v>
      </c>
      <c r="I40" s="299">
        <f>OBVEZE!D104</f>
        <v>402543.43</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8" t="s">
        <v>53</v>
      </c>
      <c r="F43" s="338"/>
      <c r="G43" s="242"/>
      <c r="H43" s="339" t="s">
        <v>54</v>
      </c>
      <c r="I43" s="339"/>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48" zoomScaleNormal="100" workbookViewId="0">
      <selection activeCell="E663" sqref="E663"/>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60" t="s">
        <v>58</v>
      </c>
      <c r="B2" s="361"/>
      <c r="C2" s="361"/>
      <c r="D2" s="361"/>
      <c r="E2" s="361"/>
      <c r="F2" s="361"/>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2" t="s">
        <v>62</v>
      </c>
      <c r="B5" s="363"/>
      <c r="C5" s="165"/>
      <c r="D5" s="51"/>
      <c r="E5" s="51"/>
      <c r="F5" s="43"/>
    </row>
    <row r="6" spans="1:24" ht="12.75" customHeight="1" x14ac:dyDescent="0.2">
      <c r="A6" s="62">
        <v>6</v>
      </c>
      <c r="B6" s="228" t="s">
        <v>63</v>
      </c>
      <c r="C6" s="267" t="s">
        <v>64</v>
      </c>
      <c r="D6" s="59">
        <f>D7+D43+D49+D82+D106+D125+D134+D140</f>
        <v>1708485.26</v>
      </c>
      <c r="E6" s="59">
        <f>E7+E43+E49+E82+E106+E125+E134+E140</f>
        <v>2604148.5499999998</v>
      </c>
      <c r="F6" s="44">
        <f t="shared" ref="F6:F132" si="0">IF(D6&lt;&gt;0,IF(E6/D6&gt;=100,"&gt;&gt;100",E6/D6*100),"-")</f>
        <v>152.42440839085728</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65379.82</v>
      </c>
      <c r="E49" s="59">
        <f>E50+E53+E58+E61+E64+E68+E71+E74+E77</f>
        <v>347070.98000000004</v>
      </c>
      <c r="F49" s="44">
        <f t="shared" si="0"/>
        <v>530.85337341093941</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0</v>
      </c>
      <c r="E68" s="59">
        <f t="shared" si="11"/>
        <v>263911.53000000003</v>
      </c>
      <c r="F68" s="44" t="str">
        <f t="shared" si="0"/>
        <v>-</v>
      </c>
    </row>
    <row r="69" spans="1:6" ht="12.75" customHeight="1" x14ac:dyDescent="0.2">
      <c r="A69" s="62" t="s">
        <v>189</v>
      </c>
      <c r="B69" s="63" t="s">
        <v>190</v>
      </c>
      <c r="C69" s="267" t="s">
        <v>189</v>
      </c>
      <c r="D69" s="193">
        <v>0</v>
      </c>
      <c r="E69" s="193">
        <v>263911.53000000003</v>
      </c>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65379.82</v>
      </c>
      <c r="E74" s="59">
        <f t="shared" si="13"/>
        <v>83159.45</v>
      </c>
      <c r="F74" s="44">
        <f t="shared" si="0"/>
        <v>127.19436976118929</v>
      </c>
    </row>
    <row r="75" spans="1:6" ht="12.75" customHeight="1" x14ac:dyDescent="0.2">
      <c r="A75" s="62" t="s">
        <v>201</v>
      </c>
      <c r="B75" s="64" t="s">
        <v>202</v>
      </c>
      <c r="C75" s="267" t="s">
        <v>201</v>
      </c>
      <c r="D75" s="193">
        <v>65379.82</v>
      </c>
      <c r="E75" s="193">
        <v>83159.45</v>
      </c>
      <c r="F75" s="44">
        <f t="shared" si="0"/>
        <v>127.19436976118929</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163.69999999999999</v>
      </c>
      <c r="E82" s="59">
        <f t="shared" si="15"/>
        <v>778.35</v>
      </c>
      <c r="F82" s="44">
        <f t="shared" si="0"/>
        <v>475.47342700061091</v>
      </c>
    </row>
    <row r="83" spans="1:6" ht="12.75" customHeight="1" x14ac:dyDescent="0.2">
      <c r="A83" s="62">
        <v>641</v>
      </c>
      <c r="B83" s="63" t="s">
        <v>217</v>
      </c>
      <c r="C83" s="267" t="s">
        <v>218</v>
      </c>
      <c r="D83" s="59">
        <f t="shared" ref="D83:E83" si="16">SUM(D84:D90)</f>
        <v>163.69999999999999</v>
      </c>
      <c r="E83" s="59">
        <f t="shared" si="16"/>
        <v>778.35</v>
      </c>
      <c r="F83" s="44">
        <f t="shared" si="0"/>
        <v>475.47342700061091</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163.69999999999999</v>
      </c>
      <c r="E86" s="193">
        <v>778.35</v>
      </c>
      <c r="F86" s="44">
        <f t="shared" si="0"/>
        <v>475.47342700061091</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93315.57</v>
      </c>
      <c r="E106" s="59">
        <f>E107+E112+E120+E124</f>
        <v>93032.76999999999</v>
      </c>
      <c r="F106" s="44">
        <f t="shared" si="0"/>
        <v>99.696942321629692</v>
      </c>
    </row>
    <row r="107" spans="1:6" ht="12.75" customHeight="1" x14ac:dyDescent="0.2">
      <c r="A107" s="62">
        <v>651</v>
      </c>
      <c r="B107" s="63" t="s">
        <v>265</v>
      </c>
      <c r="C107" s="267" t="s">
        <v>266</v>
      </c>
      <c r="D107" s="59">
        <f t="shared" ref="D107:E107" si="19">SUM(D108:D111)</f>
        <v>294.05</v>
      </c>
      <c r="E107" s="59">
        <f t="shared" si="19"/>
        <v>494.62</v>
      </c>
      <c r="F107" s="44">
        <f t="shared" si="0"/>
        <v>168.20948818228192</v>
      </c>
    </row>
    <row r="108" spans="1:6" ht="12.75" customHeight="1" x14ac:dyDescent="0.2">
      <c r="A108" s="62">
        <v>6511</v>
      </c>
      <c r="B108" s="63" t="s">
        <v>267</v>
      </c>
      <c r="C108" s="267" t="s">
        <v>268</v>
      </c>
      <c r="D108" s="193">
        <v>294.05</v>
      </c>
      <c r="E108" s="193">
        <v>494.62</v>
      </c>
      <c r="F108" s="44">
        <f t="shared" si="0"/>
        <v>168.20948818228192</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93021.52</v>
      </c>
      <c r="E112" s="59">
        <f t="shared" si="20"/>
        <v>92538.15</v>
      </c>
      <c r="F112" s="44">
        <f t="shared" si="0"/>
        <v>99.480367553658539</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93021.52</v>
      </c>
      <c r="E117" s="193">
        <v>92538.15</v>
      </c>
      <c r="F117" s="44">
        <f t="shared" si="0"/>
        <v>99.480367553658539</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669378.03</v>
      </c>
      <c r="E125" s="59">
        <f t="shared" si="22"/>
        <v>612502.44999999995</v>
      </c>
      <c r="F125" s="44">
        <f t="shared" si="0"/>
        <v>91.503219787479424</v>
      </c>
    </row>
    <row r="126" spans="1:6" ht="12.75" customHeight="1" x14ac:dyDescent="0.2">
      <c r="A126" s="62">
        <v>661</v>
      </c>
      <c r="B126" s="64" t="s">
        <v>303</v>
      </c>
      <c r="C126" s="267" t="s">
        <v>304</v>
      </c>
      <c r="D126" s="59">
        <f t="shared" ref="D126:E126" si="23">SUM(D127:D128)</f>
        <v>667078.03</v>
      </c>
      <c r="E126" s="59">
        <f t="shared" si="23"/>
        <v>612502.44999999995</v>
      </c>
      <c r="F126" s="44">
        <f t="shared" si="0"/>
        <v>91.818711223333182</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667078.03</v>
      </c>
      <c r="E128" s="193">
        <v>612502.44999999995</v>
      </c>
      <c r="F128" s="44">
        <f t="shared" si="0"/>
        <v>91.818711223333182</v>
      </c>
    </row>
    <row r="129" spans="1:6" ht="36" x14ac:dyDescent="0.2">
      <c r="A129" s="62">
        <v>663</v>
      </c>
      <c r="B129" s="181" t="s">
        <v>309</v>
      </c>
      <c r="C129" s="267" t="s">
        <v>310</v>
      </c>
      <c r="D129" s="59">
        <f t="shared" ref="D129:E129" si="24">SUM(D130:D133)</f>
        <v>2300</v>
      </c>
      <c r="E129" s="59">
        <f t="shared" si="24"/>
        <v>0</v>
      </c>
      <c r="F129" s="44">
        <f t="shared" si="0"/>
        <v>0</v>
      </c>
    </row>
    <row r="130" spans="1:6" ht="12.75" customHeight="1" x14ac:dyDescent="0.2">
      <c r="A130" s="62">
        <v>6631</v>
      </c>
      <c r="B130" s="64" t="s">
        <v>311</v>
      </c>
      <c r="C130" s="267" t="s">
        <v>312</v>
      </c>
      <c r="D130" s="193">
        <v>2300</v>
      </c>
      <c r="E130" s="193"/>
      <c r="F130" s="44">
        <f t="shared" si="0"/>
        <v>0</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795151.69</v>
      </c>
      <c r="E134" s="59">
        <f t="shared" si="25"/>
        <v>1550486.3</v>
      </c>
      <c r="F134" s="44">
        <f t="shared" ref="F134:F229" si="26">IF(D134&lt;&gt;0,IF(E134/D134&gt;=100,"&gt;&gt;100",E134/D134*100),"-")</f>
        <v>194.99251771696544</v>
      </c>
    </row>
    <row r="135" spans="1:6" ht="24" x14ac:dyDescent="0.2">
      <c r="A135" s="62">
        <v>671</v>
      </c>
      <c r="B135" s="181" t="s">
        <v>321</v>
      </c>
      <c r="C135" s="267" t="s">
        <v>322</v>
      </c>
      <c r="D135" s="59">
        <f t="shared" ref="D135:E135" si="27">SUM(D136:D138)</f>
        <v>0</v>
      </c>
      <c r="E135" s="59">
        <f t="shared" si="27"/>
        <v>573225</v>
      </c>
      <c r="F135" s="44" t="str">
        <f t="shared" si="26"/>
        <v>-</v>
      </c>
    </row>
    <row r="136" spans="1:6" ht="12.75" customHeight="1" x14ac:dyDescent="0.2">
      <c r="A136" s="62">
        <v>6711</v>
      </c>
      <c r="B136" s="64" t="s">
        <v>323</v>
      </c>
      <c r="C136" s="267" t="s">
        <v>324</v>
      </c>
      <c r="D136" s="193">
        <v>0</v>
      </c>
      <c r="E136" s="193">
        <v>413225</v>
      </c>
      <c r="F136" s="44" t="str">
        <f t="shared" si="26"/>
        <v>-</v>
      </c>
    </row>
    <row r="137" spans="1:6" ht="24" x14ac:dyDescent="0.2">
      <c r="A137" s="62">
        <v>6712</v>
      </c>
      <c r="B137" s="181" t="s">
        <v>325</v>
      </c>
      <c r="C137" s="267" t="s">
        <v>326</v>
      </c>
      <c r="D137" s="193">
        <v>0</v>
      </c>
      <c r="E137" s="193">
        <v>160000</v>
      </c>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795151.69</v>
      </c>
      <c r="E139" s="193">
        <v>977261.3</v>
      </c>
      <c r="F139" s="44">
        <f t="shared" si="26"/>
        <v>122.90249927029649</v>
      </c>
    </row>
    <row r="140" spans="1:6" ht="12.75" customHeight="1" x14ac:dyDescent="0.2">
      <c r="A140" s="62">
        <v>68</v>
      </c>
      <c r="B140" s="64" t="s">
        <v>331</v>
      </c>
      <c r="C140" s="267" t="s">
        <v>332</v>
      </c>
      <c r="D140" s="59">
        <f t="shared" ref="D140:E140" si="28">D141+D151</f>
        <v>85096.450000000012</v>
      </c>
      <c r="E140" s="59">
        <f t="shared" si="28"/>
        <v>277.7</v>
      </c>
      <c r="F140" s="44">
        <f t="shared" si="26"/>
        <v>0.32633558744224933</v>
      </c>
    </row>
    <row r="141" spans="1:6" ht="12.75" customHeight="1" x14ac:dyDescent="0.2">
      <c r="A141" s="62">
        <v>681</v>
      </c>
      <c r="B141" s="64" t="s">
        <v>333</v>
      </c>
      <c r="C141" s="267" t="s">
        <v>334</v>
      </c>
      <c r="D141" s="59">
        <f t="shared" ref="D141:E141" si="29">SUM(D142:D150)</f>
        <v>83017.320000000007</v>
      </c>
      <c r="E141" s="59">
        <f t="shared" si="29"/>
        <v>0</v>
      </c>
      <c r="F141" s="44">
        <f t="shared" si="26"/>
        <v>0</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83017.320000000007</v>
      </c>
      <c r="E147" s="193"/>
      <c r="F147" s="44">
        <f t="shared" si="26"/>
        <v>0</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2079.13</v>
      </c>
      <c r="E151" s="193">
        <v>277.7</v>
      </c>
      <c r="F151" s="44">
        <f t="shared" si="26"/>
        <v>13.356548171591001</v>
      </c>
    </row>
    <row r="152" spans="1:6" ht="12.75" customHeight="1" x14ac:dyDescent="0.2">
      <c r="A152" s="62">
        <v>3</v>
      </c>
      <c r="B152" s="63" t="s">
        <v>355</v>
      </c>
      <c r="C152" s="267" t="s">
        <v>61</v>
      </c>
      <c r="D152" s="59">
        <f>D153+D164+D202+D221+D230+D262+D273</f>
        <v>2018594.26</v>
      </c>
      <c r="E152" s="59">
        <f>E153+E164+E202+E221+E230+E262+E273</f>
        <v>2227891.8400000003</v>
      </c>
      <c r="F152" s="44">
        <f t="shared" si="26"/>
        <v>110.36848187609532</v>
      </c>
    </row>
    <row r="153" spans="1:6" ht="12.75" customHeight="1" x14ac:dyDescent="0.2">
      <c r="A153" s="62">
        <v>31</v>
      </c>
      <c r="B153" s="63" t="s">
        <v>356</v>
      </c>
      <c r="C153" s="267" t="s">
        <v>35</v>
      </c>
      <c r="D153" s="59">
        <f t="shared" ref="D153:E153" si="30">D154+D159+D160</f>
        <v>1379890.78</v>
      </c>
      <c r="E153" s="59">
        <f t="shared" si="30"/>
        <v>1467831.6800000002</v>
      </c>
      <c r="F153" s="44">
        <f t="shared" si="26"/>
        <v>106.37303337877219</v>
      </c>
    </row>
    <row r="154" spans="1:6" ht="12.75" customHeight="1" x14ac:dyDescent="0.2">
      <c r="A154" s="62">
        <v>311</v>
      </c>
      <c r="B154" s="63" t="s">
        <v>357</v>
      </c>
      <c r="C154" s="267" t="s">
        <v>358</v>
      </c>
      <c r="D154" s="59">
        <f t="shared" ref="D154:E154" si="31">SUM(D155:D158)</f>
        <v>1120733.3500000001</v>
      </c>
      <c r="E154" s="59">
        <f t="shared" si="31"/>
        <v>1207682.1300000001</v>
      </c>
      <c r="F154" s="44">
        <f t="shared" si="26"/>
        <v>107.75820403666938</v>
      </c>
    </row>
    <row r="155" spans="1:6" ht="12.75" customHeight="1" x14ac:dyDescent="0.2">
      <c r="A155" s="62">
        <v>3111</v>
      </c>
      <c r="B155" s="63" t="s">
        <v>359</v>
      </c>
      <c r="C155" s="267" t="s">
        <v>360</v>
      </c>
      <c r="D155" s="193">
        <v>985263.36</v>
      </c>
      <c r="E155" s="193">
        <v>1089608.6100000001</v>
      </c>
      <c r="F155" s="44">
        <f t="shared" si="26"/>
        <v>110.59059478269853</v>
      </c>
    </row>
    <row r="156" spans="1:6" ht="12.75" customHeight="1" x14ac:dyDescent="0.2">
      <c r="A156" s="62">
        <v>3112</v>
      </c>
      <c r="B156" s="63" t="s">
        <v>361</v>
      </c>
      <c r="C156" s="267" t="s">
        <v>362</v>
      </c>
      <c r="D156" s="193">
        <v>0</v>
      </c>
      <c r="E156" s="193"/>
      <c r="F156" s="44" t="str">
        <f t="shared" si="26"/>
        <v>-</v>
      </c>
    </row>
    <row r="157" spans="1:6" ht="12.75" customHeight="1" x14ac:dyDescent="0.2">
      <c r="A157" s="62">
        <v>3113</v>
      </c>
      <c r="B157" s="64" t="s">
        <v>363</v>
      </c>
      <c r="C157" s="267" t="s">
        <v>364</v>
      </c>
      <c r="D157" s="193">
        <v>106727.49</v>
      </c>
      <c r="E157" s="193">
        <v>118073.52</v>
      </c>
      <c r="F157" s="44">
        <f t="shared" si="26"/>
        <v>110.63084122000808</v>
      </c>
    </row>
    <row r="158" spans="1:6" ht="12.75" customHeight="1" x14ac:dyDescent="0.2">
      <c r="A158" s="62">
        <v>3114</v>
      </c>
      <c r="B158" s="64" t="s">
        <v>365</v>
      </c>
      <c r="C158" s="267" t="s">
        <v>366</v>
      </c>
      <c r="D158" s="193">
        <v>28742.5</v>
      </c>
      <c r="E158" s="193"/>
      <c r="F158" s="44">
        <f t="shared" si="26"/>
        <v>0</v>
      </c>
    </row>
    <row r="159" spans="1:6" ht="12.75" customHeight="1" x14ac:dyDescent="0.2">
      <c r="A159" s="62">
        <v>312</v>
      </c>
      <c r="B159" s="64" t="s">
        <v>367</v>
      </c>
      <c r="C159" s="267" t="s">
        <v>368</v>
      </c>
      <c r="D159" s="193">
        <v>75102.13</v>
      </c>
      <c r="E159" s="193">
        <v>59061.32</v>
      </c>
      <c r="F159" s="44">
        <f t="shared" si="26"/>
        <v>78.641338135150079</v>
      </c>
    </row>
    <row r="160" spans="1:6" ht="12.75" customHeight="1" x14ac:dyDescent="0.2">
      <c r="A160" s="62">
        <v>313</v>
      </c>
      <c r="B160" s="64" t="s">
        <v>369</v>
      </c>
      <c r="C160" s="267" t="s">
        <v>370</v>
      </c>
      <c r="D160" s="59">
        <f t="shared" ref="D160:E160" si="32">SUM(D161:D163)</f>
        <v>184055.3</v>
      </c>
      <c r="E160" s="59">
        <f t="shared" si="32"/>
        <v>201088.23</v>
      </c>
      <c r="F160" s="44">
        <f t="shared" si="26"/>
        <v>109.2542458706704</v>
      </c>
    </row>
    <row r="161" spans="1:6" ht="12.75" customHeight="1" x14ac:dyDescent="0.2">
      <c r="A161" s="62">
        <v>3131</v>
      </c>
      <c r="B161" s="64" t="s">
        <v>371</v>
      </c>
      <c r="C161" s="267" t="s">
        <v>372</v>
      </c>
      <c r="D161" s="193">
        <v>0</v>
      </c>
      <c r="E161" s="193"/>
      <c r="F161" s="44" t="str">
        <f t="shared" si="26"/>
        <v>-</v>
      </c>
    </row>
    <row r="162" spans="1:6" ht="12.75" customHeight="1" x14ac:dyDescent="0.2">
      <c r="A162" s="62">
        <v>3132</v>
      </c>
      <c r="B162" s="64" t="s">
        <v>373</v>
      </c>
      <c r="C162" s="267" t="s">
        <v>374</v>
      </c>
      <c r="D162" s="193">
        <v>184055.3</v>
      </c>
      <c r="E162" s="193">
        <v>201088.23</v>
      </c>
      <c r="F162" s="44">
        <f t="shared" si="26"/>
        <v>109.2542458706704</v>
      </c>
    </row>
    <row r="163" spans="1:6" ht="12.75" customHeight="1" x14ac:dyDescent="0.2">
      <c r="A163" s="62">
        <v>3133</v>
      </c>
      <c r="B163" s="63" t="s">
        <v>375</v>
      </c>
      <c r="C163" s="267" t="s">
        <v>376</v>
      </c>
      <c r="D163" s="193">
        <v>0</v>
      </c>
      <c r="E163" s="193"/>
      <c r="F163" s="44" t="str">
        <f t="shared" si="26"/>
        <v>-</v>
      </c>
    </row>
    <row r="164" spans="1:6" ht="12.75" customHeight="1" x14ac:dyDescent="0.2">
      <c r="A164" s="69">
        <v>32</v>
      </c>
      <c r="B164" s="64" t="s">
        <v>377</v>
      </c>
      <c r="C164" s="267" t="s">
        <v>378</v>
      </c>
      <c r="D164" s="59">
        <f>D165+D170+D178+D188+D189+D194</f>
        <v>635871.34</v>
      </c>
      <c r="E164" s="59">
        <f>E165+E170+E178+E188+E189+E194</f>
        <v>757087.46000000008</v>
      </c>
      <c r="F164" s="44">
        <f t="shared" si="26"/>
        <v>119.06299472468756</v>
      </c>
    </row>
    <row r="165" spans="1:6" ht="12.75" customHeight="1" x14ac:dyDescent="0.2">
      <c r="A165" s="62">
        <v>321</v>
      </c>
      <c r="B165" s="63" t="s">
        <v>379</v>
      </c>
      <c r="C165" s="267" t="s">
        <v>380</v>
      </c>
      <c r="D165" s="59">
        <f t="shared" ref="D165:E165" si="33">SUM(D166:D169)</f>
        <v>30644.799999999999</v>
      </c>
      <c r="E165" s="59">
        <f t="shared" si="33"/>
        <v>29261.279999999999</v>
      </c>
      <c r="F165" s="44">
        <f t="shared" si="26"/>
        <v>95.48530256356706</v>
      </c>
    </row>
    <row r="166" spans="1:6" ht="12.75" customHeight="1" x14ac:dyDescent="0.2">
      <c r="A166" s="62">
        <v>3211</v>
      </c>
      <c r="B166" s="63" t="s">
        <v>381</v>
      </c>
      <c r="C166" s="267" t="s">
        <v>382</v>
      </c>
      <c r="D166" s="193">
        <v>4794.34</v>
      </c>
      <c r="E166" s="193">
        <v>4032.59</v>
      </c>
      <c r="F166" s="44">
        <f t="shared" si="26"/>
        <v>84.111473112044621</v>
      </c>
    </row>
    <row r="167" spans="1:6" ht="12.75" customHeight="1" x14ac:dyDescent="0.2">
      <c r="A167" s="62">
        <v>3212</v>
      </c>
      <c r="B167" s="63" t="s">
        <v>383</v>
      </c>
      <c r="C167" s="267" t="s">
        <v>384</v>
      </c>
      <c r="D167" s="193">
        <v>24035.69</v>
      </c>
      <c r="E167" s="193">
        <v>23241.05</v>
      </c>
      <c r="F167" s="44">
        <f t="shared" si="26"/>
        <v>96.693916421787776</v>
      </c>
    </row>
    <row r="168" spans="1:6" ht="12.75" customHeight="1" x14ac:dyDescent="0.2">
      <c r="A168" s="62">
        <v>3213</v>
      </c>
      <c r="B168" s="63" t="s">
        <v>385</v>
      </c>
      <c r="C168" s="267" t="s">
        <v>386</v>
      </c>
      <c r="D168" s="193">
        <v>1814.77</v>
      </c>
      <c r="E168" s="193">
        <v>1987.64</v>
      </c>
      <c r="F168" s="44">
        <f t="shared" si="26"/>
        <v>109.52572502300568</v>
      </c>
    </row>
    <row r="169" spans="1:6" ht="12.75" customHeight="1" x14ac:dyDescent="0.2">
      <c r="A169" s="62">
        <v>3214</v>
      </c>
      <c r="B169" s="63" t="s">
        <v>387</v>
      </c>
      <c r="C169" s="267" t="s">
        <v>388</v>
      </c>
      <c r="D169" s="193">
        <v>0</v>
      </c>
      <c r="E169" s="193"/>
      <c r="F169" s="44" t="str">
        <f t="shared" si="26"/>
        <v>-</v>
      </c>
    </row>
    <row r="170" spans="1:6" ht="12.75" customHeight="1" x14ac:dyDescent="0.2">
      <c r="A170" s="62">
        <v>322</v>
      </c>
      <c r="B170" s="63" t="s">
        <v>389</v>
      </c>
      <c r="C170" s="267" t="s">
        <v>390</v>
      </c>
      <c r="D170" s="59">
        <f t="shared" ref="D170:E170" si="34">SUM(D171:D177)</f>
        <v>420457.18999999994</v>
      </c>
      <c r="E170" s="59">
        <f t="shared" si="34"/>
        <v>68990.810000000012</v>
      </c>
      <c r="F170" s="44">
        <f t="shared" si="26"/>
        <v>16.408521875913223</v>
      </c>
    </row>
    <row r="171" spans="1:6" ht="12.75" customHeight="1" x14ac:dyDescent="0.2">
      <c r="A171" s="62">
        <v>3221</v>
      </c>
      <c r="B171" s="63" t="s">
        <v>391</v>
      </c>
      <c r="C171" s="267" t="s">
        <v>392</v>
      </c>
      <c r="D171" s="193">
        <v>17288.48</v>
      </c>
      <c r="E171" s="193">
        <v>15294.11</v>
      </c>
      <c r="F171" s="44">
        <f t="shared" si="26"/>
        <v>88.464168047162048</v>
      </c>
    </row>
    <row r="172" spans="1:6" ht="12.75" customHeight="1" x14ac:dyDescent="0.2">
      <c r="A172" s="62">
        <v>3222</v>
      </c>
      <c r="B172" s="63" t="s">
        <v>393</v>
      </c>
      <c r="C172" s="267" t="s">
        <v>394</v>
      </c>
      <c r="D172" s="193">
        <v>362094.19</v>
      </c>
      <c r="E172" s="193">
        <v>4935.4399999999996</v>
      </c>
      <c r="F172" s="44">
        <f t="shared" si="26"/>
        <v>1.3630265649940418</v>
      </c>
    </row>
    <row r="173" spans="1:6" ht="12.75" customHeight="1" x14ac:dyDescent="0.2">
      <c r="A173" s="62">
        <v>3223</v>
      </c>
      <c r="B173" s="64" t="s">
        <v>395</v>
      </c>
      <c r="C173" s="267" t="s">
        <v>396</v>
      </c>
      <c r="D173" s="193">
        <v>40371.410000000003</v>
      </c>
      <c r="E173" s="193">
        <v>47327.92</v>
      </c>
      <c r="F173" s="44">
        <f t="shared" si="26"/>
        <v>117.2312782734118</v>
      </c>
    </row>
    <row r="174" spans="1:6" ht="12.75" customHeight="1" x14ac:dyDescent="0.2">
      <c r="A174" s="62">
        <v>3224</v>
      </c>
      <c r="B174" s="64" t="s">
        <v>397</v>
      </c>
      <c r="C174" s="267" t="s">
        <v>398</v>
      </c>
      <c r="D174" s="193">
        <v>0</v>
      </c>
      <c r="E174" s="193"/>
      <c r="F174" s="44" t="str">
        <f t="shared" si="26"/>
        <v>-</v>
      </c>
    </row>
    <row r="175" spans="1:6" ht="12.75" customHeight="1" x14ac:dyDescent="0.2">
      <c r="A175" s="62">
        <v>3225</v>
      </c>
      <c r="B175" s="64" t="s">
        <v>399</v>
      </c>
      <c r="C175" s="267" t="s">
        <v>400</v>
      </c>
      <c r="D175" s="193">
        <v>703.11</v>
      </c>
      <c r="E175" s="193">
        <v>1126.1300000000001</v>
      </c>
      <c r="F175" s="44">
        <f t="shared" si="26"/>
        <v>160.16412794584062</v>
      </c>
    </row>
    <row r="176" spans="1:6" ht="12.75" customHeight="1" x14ac:dyDescent="0.2">
      <c r="A176" s="62">
        <v>3226</v>
      </c>
      <c r="B176" s="64" t="s">
        <v>401</v>
      </c>
      <c r="C176" s="267" t="s">
        <v>402</v>
      </c>
      <c r="D176" s="193">
        <v>0</v>
      </c>
      <c r="E176" s="193"/>
      <c r="F176" s="44" t="str">
        <f t="shared" si="26"/>
        <v>-</v>
      </c>
    </row>
    <row r="177" spans="1:6" ht="12.75" customHeight="1" x14ac:dyDescent="0.2">
      <c r="A177" s="62">
        <v>3227</v>
      </c>
      <c r="B177" s="64" t="s">
        <v>403</v>
      </c>
      <c r="C177" s="267" t="s">
        <v>404</v>
      </c>
      <c r="D177" s="193">
        <v>0</v>
      </c>
      <c r="E177" s="193">
        <v>307.20999999999998</v>
      </c>
      <c r="F177" s="44" t="str">
        <f t="shared" si="26"/>
        <v>-</v>
      </c>
    </row>
    <row r="178" spans="1:6" ht="12.75" customHeight="1" x14ac:dyDescent="0.2">
      <c r="A178" s="62">
        <v>323</v>
      </c>
      <c r="B178" s="64" t="s">
        <v>405</v>
      </c>
      <c r="C178" s="267" t="s">
        <v>406</v>
      </c>
      <c r="D178" s="59">
        <f t="shared" ref="D178:E178" si="35">SUM(D179:D187)</f>
        <v>176710.58</v>
      </c>
      <c r="E178" s="59">
        <f t="shared" si="35"/>
        <v>151443.62000000002</v>
      </c>
      <c r="F178" s="44">
        <f t="shared" si="26"/>
        <v>85.701501290981014</v>
      </c>
    </row>
    <row r="179" spans="1:6" ht="12.75" customHeight="1" x14ac:dyDescent="0.2">
      <c r="A179" s="62">
        <v>3231</v>
      </c>
      <c r="B179" s="64" t="s">
        <v>407</v>
      </c>
      <c r="C179" s="267" t="s">
        <v>408</v>
      </c>
      <c r="D179" s="193">
        <v>17929.490000000002</v>
      </c>
      <c r="E179" s="193">
        <v>13285.47</v>
      </c>
      <c r="F179" s="44">
        <f t="shared" si="26"/>
        <v>74.098426670251072</v>
      </c>
    </row>
    <row r="180" spans="1:6" ht="12.75" customHeight="1" x14ac:dyDescent="0.2">
      <c r="A180" s="62">
        <v>3232</v>
      </c>
      <c r="B180" s="64" t="s">
        <v>409</v>
      </c>
      <c r="C180" s="267" t="s">
        <v>410</v>
      </c>
      <c r="D180" s="193">
        <v>37260.03</v>
      </c>
      <c r="E180" s="193">
        <v>25109.31</v>
      </c>
      <c r="F180" s="44">
        <f t="shared" si="26"/>
        <v>67.389398237199487</v>
      </c>
    </row>
    <row r="181" spans="1:6" ht="12.75" customHeight="1" x14ac:dyDescent="0.2">
      <c r="A181" s="62">
        <v>3233</v>
      </c>
      <c r="B181" s="64" t="s">
        <v>411</v>
      </c>
      <c r="C181" s="267" t="s">
        <v>412</v>
      </c>
      <c r="D181" s="193">
        <v>988.36</v>
      </c>
      <c r="E181" s="193">
        <v>690</v>
      </c>
      <c r="F181" s="44">
        <f t="shared" si="26"/>
        <v>69.812618883807517</v>
      </c>
    </row>
    <row r="182" spans="1:6" ht="12.75" customHeight="1" x14ac:dyDescent="0.2">
      <c r="A182" s="62">
        <v>3234</v>
      </c>
      <c r="B182" s="64" t="s">
        <v>413</v>
      </c>
      <c r="C182" s="267" t="s">
        <v>414</v>
      </c>
      <c r="D182" s="193">
        <v>12211.26</v>
      </c>
      <c r="E182" s="193">
        <v>11642.85</v>
      </c>
      <c r="F182" s="44">
        <f t="shared" si="26"/>
        <v>95.345197792856766</v>
      </c>
    </row>
    <row r="183" spans="1:6" ht="12.75" customHeight="1" x14ac:dyDescent="0.2">
      <c r="A183" s="62">
        <v>3235</v>
      </c>
      <c r="B183" s="63" t="s">
        <v>415</v>
      </c>
      <c r="C183" s="267" t="s">
        <v>416</v>
      </c>
      <c r="D183" s="193">
        <v>8323.2099999999991</v>
      </c>
      <c r="E183" s="193">
        <v>7391.69</v>
      </c>
      <c r="F183" s="44">
        <f t="shared" si="26"/>
        <v>88.808164157818922</v>
      </c>
    </row>
    <row r="184" spans="1:6" ht="12.75" customHeight="1" x14ac:dyDescent="0.2">
      <c r="A184" s="62">
        <v>3236</v>
      </c>
      <c r="B184" s="63" t="s">
        <v>417</v>
      </c>
      <c r="C184" s="267" t="s">
        <v>418</v>
      </c>
      <c r="D184" s="193">
        <v>45259.89</v>
      </c>
      <c r="E184" s="193">
        <v>34176.94</v>
      </c>
      <c r="F184" s="44">
        <f t="shared" si="26"/>
        <v>75.512644860603956</v>
      </c>
    </row>
    <row r="185" spans="1:6" ht="12.75" customHeight="1" x14ac:dyDescent="0.2">
      <c r="A185" s="62">
        <v>3237</v>
      </c>
      <c r="B185" s="63" t="s">
        <v>419</v>
      </c>
      <c r="C185" s="267" t="s">
        <v>420</v>
      </c>
      <c r="D185" s="193">
        <v>19210.189999999999</v>
      </c>
      <c r="E185" s="193">
        <v>22618.74</v>
      </c>
      <c r="F185" s="44">
        <f t="shared" si="26"/>
        <v>117.74344761816518</v>
      </c>
    </row>
    <row r="186" spans="1:6" ht="12.75" customHeight="1" x14ac:dyDescent="0.2">
      <c r="A186" s="62">
        <v>3238</v>
      </c>
      <c r="B186" s="63" t="s">
        <v>421</v>
      </c>
      <c r="C186" s="267" t="s">
        <v>422</v>
      </c>
      <c r="D186" s="193">
        <v>13086.61</v>
      </c>
      <c r="E186" s="193">
        <v>19894.900000000001</v>
      </c>
      <c r="F186" s="44">
        <f t="shared" si="26"/>
        <v>152.02485594053769</v>
      </c>
    </row>
    <row r="187" spans="1:6" ht="12.75" customHeight="1" x14ac:dyDescent="0.2">
      <c r="A187" s="62">
        <v>3239</v>
      </c>
      <c r="B187" s="63" t="s">
        <v>423</v>
      </c>
      <c r="C187" s="267" t="s">
        <v>424</v>
      </c>
      <c r="D187" s="193">
        <v>22441.54</v>
      </c>
      <c r="E187" s="193">
        <v>16633.72</v>
      </c>
      <c r="F187" s="44">
        <f t="shared" si="26"/>
        <v>74.120225260833266</v>
      </c>
    </row>
    <row r="188" spans="1:6" ht="12.75" customHeight="1" x14ac:dyDescent="0.2">
      <c r="A188" s="62">
        <v>324</v>
      </c>
      <c r="B188" s="63" t="s">
        <v>425</v>
      </c>
      <c r="C188" s="267" t="s">
        <v>426</v>
      </c>
      <c r="D188" s="193">
        <v>0</v>
      </c>
      <c r="E188" s="193"/>
      <c r="F188" s="44" t="str">
        <f t="shared" si="26"/>
        <v>-</v>
      </c>
    </row>
    <row r="189" spans="1:6" ht="24" x14ac:dyDescent="0.2">
      <c r="A189" s="69" t="s">
        <v>427</v>
      </c>
      <c r="B189" s="64" t="s">
        <v>428</v>
      </c>
      <c r="C189" s="300" t="s">
        <v>427</v>
      </c>
      <c r="D189" s="59">
        <f>SUM(D190:D193)</f>
        <v>0</v>
      </c>
      <c r="E189" s="59">
        <f>SUM(E190:E193)</f>
        <v>494779.12</v>
      </c>
      <c r="F189" s="44" t="str">
        <f>IF(D189&lt;&gt;0,IF(E189/D189&gt;=100,"&gt;&gt;100",E189/D189*100),"-")</f>
        <v>-</v>
      </c>
    </row>
    <row r="190" spans="1:6" ht="12.75" customHeight="1" x14ac:dyDescent="0.2">
      <c r="A190" s="69" t="s">
        <v>429</v>
      </c>
      <c r="B190" s="64" t="s">
        <v>430</v>
      </c>
      <c r="C190" s="300" t="s">
        <v>429</v>
      </c>
      <c r="D190" s="191"/>
      <c r="E190" s="191">
        <v>477822.35</v>
      </c>
      <c r="F190" s="70" t="str">
        <f>IF(D190&lt;&gt;0,IF(E190/D190&gt;=100,"&gt;&gt;100",E190/D190*100),"-")</f>
        <v>-</v>
      </c>
    </row>
    <row r="191" spans="1:6" ht="12.75" customHeight="1" x14ac:dyDescent="0.2">
      <c r="A191" s="69" t="s">
        <v>431</v>
      </c>
      <c r="B191" s="64" t="s">
        <v>432</v>
      </c>
      <c r="C191" s="300" t="s">
        <v>431</v>
      </c>
      <c r="D191" s="191"/>
      <c r="E191" s="191">
        <v>16956.77</v>
      </c>
      <c r="F191" s="70" t="str">
        <f>IF(D191&lt;&gt;0,IF(E191/D191&gt;=100,"&gt;&gt;100",E191/D191*100),"-")</f>
        <v>-</v>
      </c>
    </row>
    <row r="192" spans="1:6" ht="12.75" customHeight="1" x14ac:dyDescent="0.2">
      <c r="A192" s="69" t="s">
        <v>433</v>
      </c>
      <c r="B192" s="64" t="s">
        <v>434</v>
      </c>
      <c r="C192" s="300" t="s">
        <v>433</v>
      </c>
      <c r="D192" s="191"/>
      <c r="E192" s="191"/>
      <c r="F192" s="70" t="str">
        <f>IF(D192&lt;&gt;0,IF(E192/D192&gt;=100,"&gt;&gt;100",E192/D192*100),"-")</f>
        <v>-</v>
      </c>
    </row>
    <row r="193" spans="1:6" ht="12.75" customHeight="1" x14ac:dyDescent="0.2">
      <c r="A193" s="69" t="s">
        <v>435</v>
      </c>
      <c r="B193" s="64" t="s">
        <v>436</v>
      </c>
      <c r="C193" s="300" t="s">
        <v>435</v>
      </c>
      <c r="D193" s="191"/>
      <c r="E193" s="191"/>
      <c r="F193" s="70" t="str">
        <f>IF(D193&lt;&gt;0,IF(E193/D193&gt;=100,"&gt;&gt;100",E193/D193*100),"-")</f>
        <v>-</v>
      </c>
    </row>
    <row r="194" spans="1:6" ht="12.75" customHeight="1" x14ac:dyDescent="0.2">
      <c r="A194" s="62">
        <v>329</v>
      </c>
      <c r="B194" s="63" t="s">
        <v>437</v>
      </c>
      <c r="C194" s="267" t="s">
        <v>438</v>
      </c>
      <c r="D194" s="59">
        <f t="shared" ref="D194:E194" si="36">SUM(D195:D201)</f>
        <v>8058.77</v>
      </c>
      <c r="E194" s="59">
        <f t="shared" si="36"/>
        <v>12612.630000000001</v>
      </c>
      <c r="F194" s="44">
        <f t="shared" si="26"/>
        <v>156.50812717077173</v>
      </c>
    </row>
    <row r="195" spans="1:6" ht="12.75" customHeight="1" x14ac:dyDescent="0.2">
      <c r="A195" s="62">
        <v>3291</v>
      </c>
      <c r="B195" s="182" t="s">
        <v>439</v>
      </c>
      <c r="C195" s="267" t="s">
        <v>440</v>
      </c>
      <c r="D195" s="193">
        <v>4347.68</v>
      </c>
      <c r="E195" s="193">
        <v>6130.73</v>
      </c>
      <c r="F195" s="44">
        <f t="shared" si="26"/>
        <v>141.01152798734034</v>
      </c>
    </row>
    <row r="196" spans="1:6" ht="12.75" customHeight="1" x14ac:dyDescent="0.2">
      <c r="A196" s="62">
        <v>3292</v>
      </c>
      <c r="B196" s="63" t="s">
        <v>441</v>
      </c>
      <c r="C196" s="267" t="s">
        <v>442</v>
      </c>
      <c r="D196" s="193">
        <v>512.79</v>
      </c>
      <c r="E196" s="318">
        <v>950.7</v>
      </c>
      <c r="F196" s="44">
        <f t="shared" si="26"/>
        <v>185.39753115310361</v>
      </c>
    </row>
    <row r="197" spans="1:6" ht="12.75" customHeight="1" x14ac:dyDescent="0.2">
      <c r="A197" s="62">
        <v>3293</v>
      </c>
      <c r="B197" s="63" t="s">
        <v>443</v>
      </c>
      <c r="C197" s="267" t="s">
        <v>444</v>
      </c>
      <c r="D197" s="193">
        <v>0</v>
      </c>
      <c r="E197" s="193"/>
      <c r="F197" s="44" t="str">
        <f t="shared" si="26"/>
        <v>-</v>
      </c>
    </row>
    <row r="198" spans="1:6" ht="12.75" customHeight="1" x14ac:dyDescent="0.2">
      <c r="A198" s="62">
        <v>3294</v>
      </c>
      <c r="B198" s="63" t="s">
        <v>445</v>
      </c>
      <c r="C198" s="267" t="s">
        <v>446</v>
      </c>
      <c r="D198" s="193">
        <v>608.79999999999995</v>
      </c>
      <c r="E198" s="193"/>
      <c r="F198" s="44">
        <f t="shared" si="26"/>
        <v>0</v>
      </c>
    </row>
    <row r="199" spans="1:6" ht="12.75" customHeight="1" x14ac:dyDescent="0.2">
      <c r="A199" s="62">
        <v>3295</v>
      </c>
      <c r="B199" s="63" t="s">
        <v>447</v>
      </c>
      <c r="C199" s="267" t="s">
        <v>448</v>
      </c>
      <c r="D199" s="193">
        <v>1848</v>
      </c>
      <c r="E199" s="193">
        <v>5337.93</v>
      </c>
      <c r="F199" s="44">
        <f t="shared" si="26"/>
        <v>288.84902597402601</v>
      </c>
    </row>
    <row r="200" spans="1:6" ht="12.75" customHeight="1" x14ac:dyDescent="0.2">
      <c r="A200" s="62" t="s">
        <v>449</v>
      </c>
      <c r="B200" s="63" t="s">
        <v>450</v>
      </c>
      <c r="C200" s="267" t="s">
        <v>449</v>
      </c>
      <c r="D200" s="193">
        <v>0</v>
      </c>
      <c r="E200" s="193"/>
      <c r="F200" s="44" t="str">
        <f t="shared" si="26"/>
        <v>-</v>
      </c>
    </row>
    <row r="201" spans="1:6" ht="12.75" customHeight="1" x14ac:dyDescent="0.2">
      <c r="A201" s="62">
        <v>3299</v>
      </c>
      <c r="B201" s="63" t="s">
        <v>451</v>
      </c>
      <c r="C201" s="267" t="s">
        <v>452</v>
      </c>
      <c r="D201" s="193">
        <v>741.5</v>
      </c>
      <c r="E201" s="193">
        <v>193.27</v>
      </c>
      <c r="F201" s="44">
        <f t="shared" si="26"/>
        <v>26.06473364801079</v>
      </c>
    </row>
    <row r="202" spans="1:6" ht="12.75" customHeight="1" x14ac:dyDescent="0.2">
      <c r="A202" s="62">
        <v>34</v>
      </c>
      <c r="B202" s="182" t="s">
        <v>453</v>
      </c>
      <c r="C202" s="267" t="s">
        <v>454</v>
      </c>
      <c r="D202" s="59">
        <f t="shared" ref="D202:E202" si="37">D203+D208+D216</f>
        <v>2832.14</v>
      </c>
      <c r="E202" s="59">
        <f t="shared" si="37"/>
        <v>2972.7000000000003</v>
      </c>
      <c r="F202" s="44">
        <f t="shared" si="26"/>
        <v>104.96303148855637</v>
      </c>
    </row>
    <row r="203" spans="1:6" ht="12.75" customHeight="1" x14ac:dyDescent="0.2">
      <c r="A203" s="62">
        <v>341</v>
      </c>
      <c r="B203" s="63" t="s">
        <v>455</v>
      </c>
      <c r="C203" s="267" t="s">
        <v>456</v>
      </c>
      <c r="D203" s="59">
        <f t="shared" ref="D203:E203" si="38">SUM(D204:D207)</f>
        <v>0</v>
      </c>
      <c r="E203" s="59">
        <f t="shared" si="38"/>
        <v>0</v>
      </c>
      <c r="F203" s="44" t="str">
        <f t="shared" si="26"/>
        <v>-</v>
      </c>
    </row>
    <row r="204" spans="1:6" ht="12.75" customHeight="1" x14ac:dyDescent="0.2">
      <c r="A204" s="62">
        <v>3411</v>
      </c>
      <c r="B204" s="63" t="s">
        <v>457</v>
      </c>
      <c r="C204" s="267" t="s">
        <v>458</v>
      </c>
      <c r="D204" s="193">
        <v>0</v>
      </c>
      <c r="E204" s="193"/>
      <c r="F204" s="44" t="str">
        <f t="shared" si="26"/>
        <v>-</v>
      </c>
    </row>
    <row r="205" spans="1:6" ht="12.75" customHeight="1" x14ac:dyDescent="0.2">
      <c r="A205" s="62">
        <v>3412</v>
      </c>
      <c r="B205" s="63" t="s">
        <v>459</v>
      </c>
      <c r="C205" s="267" t="s">
        <v>460</v>
      </c>
      <c r="D205" s="193">
        <v>0</v>
      </c>
      <c r="E205" s="193"/>
      <c r="F205" s="44" t="str">
        <f t="shared" si="26"/>
        <v>-</v>
      </c>
    </row>
    <row r="206" spans="1:6" ht="12.75" customHeight="1" x14ac:dyDescent="0.2">
      <c r="A206" s="62">
        <v>3413</v>
      </c>
      <c r="B206" s="63" t="s">
        <v>461</v>
      </c>
      <c r="C206" s="267" t="s">
        <v>462</v>
      </c>
      <c r="D206" s="193">
        <v>0</v>
      </c>
      <c r="E206" s="193"/>
      <c r="F206" s="44" t="str">
        <f t="shared" si="26"/>
        <v>-</v>
      </c>
    </row>
    <row r="207" spans="1:6" ht="12.75" customHeight="1" x14ac:dyDescent="0.2">
      <c r="A207" s="62">
        <v>3419</v>
      </c>
      <c r="B207" s="63" t="s">
        <v>463</v>
      </c>
      <c r="C207" s="267" t="s">
        <v>464</v>
      </c>
      <c r="D207" s="193">
        <v>0</v>
      </c>
      <c r="E207" s="193"/>
      <c r="F207" s="44" t="str">
        <f t="shared" si="26"/>
        <v>-</v>
      </c>
    </row>
    <row r="208" spans="1:6" ht="12.75" customHeight="1" x14ac:dyDescent="0.2">
      <c r="A208" s="62">
        <v>342</v>
      </c>
      <c r="B208" s="63" t="s">
        <v>465</v>
      </c>
      <c r="C208" s="267" t="s">
        <v>466</v>
      </c>
      <c r="D208" s="59">
        <f t="shared" ref="D208:E208" si="39">SUM(D209:D215)</f>
        <v>0</v>
      </c>
      <c r="E208" s="59">
        <f t="shared" si="39"/>
        <v>0</v>
      </c>
      <c r="F208" s="44" t="str">
        <f t="shared" si="26"/>
        <v>-</v>
      </c>
    </row>
    <row r="209" spans="1:6" ht="24" x14ac:dyDescent="0.2">
      <c r="A209" s="62">
        <v>3421</v>
      </c>
      <c r="B209" s="63" t="s">
        <v>467</v>
      </c>
      <c r="C209" s="267" t="s">
        <v>468</v>
      </c>
      <c r="D209" s="193">
        <v>0</v>
      </c>
      <c r="E209" s="193"/>
      <c r="F209" s="44" t="str">
        <f t="shared" si="26"/>
        <v>-</v>
      </c>
    </row>
    <row r="210" spans="1:6" ht="24" x14ac:dyDescent="0.2">
      <c r="A210" s="62">
        <v>3422</v>
      </c>
      <c r="B210" s="182" t="s">
        <v>469</v>
      </c>
      <c r="C210" s="267" t="s">
        <v>470</v>
      </c>
      <c r="D210" s="193">
        <v>0</v>
      </c>
      <c r="E210" s="193"/>
      <c r="F210" s="44" t="str">
        <f t="shared" si="26"/>
        <v>-</v>
      </c>
    </row>
    <row r="211" spans="1:6" ht="24" x14ac:dyDescent="0.2">
      <c r="A211" s="62">
        <v>3423</v>
      </c>
      <c r="B211" s="182" t="s">
        <v>471</v>
      </c>
      <c r="C211" s="267" t="s">
        <v>472</v>
      </c>
      <c r="D211" s="193">
        <v>0</v>
      </c>
      <c r="E211" s="193"/>
      <c r="F211" s="44" t="str">
        <f t="shared" si="26"/>
        <v>-</v>
      </c>
    </row>
    <row r="212" spans="1:6" ht="12.75" customHeight="1" x14ac:dyDescent="0.2">
      <c r="A212" s="62">
        <v>3425</v>
      </c>
      <c r="B212" s="63" t="s">
        <v>473</v>
      </c>
      <c r="C212" s="267" t="s">
        <v>474</v>
      </c>
      <c r="D212" s="193">
        <v>0</v>
      </c>
      <c r="E212" s="193"/>
      <c r="F212" s="44" t="str">
        <f t="shared" si="26"/>
        <v>-</v>
      </c>
    </row>
    <row r="213" spans="1:6" ht="12.75" customHeight="1" x14ac:dyDescent="0.2">
      <c r="A213" s="62">
        <v>3426</v>
      </c>
      <c r="B213" s="63" t="s">
        <v>475</v>
      </c>
      <c r="C213" s="267" t="s">
        <v>476</v>
      </c>
      <c r="D213" s="193">
        <v>0</v>
      </c>
      <c r="E213" s="193"/>
      <c r="F213" s="44" t="str">
        <f t="shared" si="26"/>
        <v>-</v>
      </c>
    </row>
    <row r="214" spans="1:6" ht="24" x14ac:dyDescent="0.2">
      <c r="A214" s="62">
        <v>3427</v>
      </c>
      <c r="B214" s="63" t="s">
        <v>477</v>
      </c>
      <c r="C214" s="267" t="s">
        <v>478</v>
      </c>
      <c r="D214" s="193">
        <v>0</v>
      </c>
      <c r="E214" s="193"/>
      <c r="F214" s="44" t="str">
        <f t="shared" si="26"/>
        <v>-</v>
      </c>
    </row>
    <row r="215" spans="1:6" ht="12.75" customHeight="1" x14ac:dyDescent="0.2">
      <c r="A215" s="62">
        <v>3428</v>
      </c>
      <c r="B215" s="63" t="s">
        <v>479</v>
      </c>
      <c r="C215" s="267" t="s">
        <v>480</v>
      </c>
      <c r="D215" s="193">
        <v>0</v>
      </c>
      <c r="E215" s="193"/>
      <c r="F215" s="44" t="str">
        <f t="shared" si="26"/>
        <v>-</v>
      </c>
    </row>
    <row r="216" spans="1:6" ht="12.75" customHeight="1" x14ac:dyDescent="0.2">
      <c r="A216" s="62">
        <v>343</v>
      </c>
      <c r="B216" s="64" t="s">
        <v>481</v>
      </c>
      <c r="C216" s="267" t="s">
        <v>482</v>
      </c>
      <c r="D216" s="59">
        <f t="shared" ref="D216:E216" si="40">SUM(D217:D220)</f>
        <v>2832.14</v>
      </c>
      <c r="E216" s="59">
        <f t="shared" si="40"/>
        <v>2972.7000000000003</v>
      </c>
      <c r="F216" s="44">
        <f t="shared" si="26"/>
        <v>104.96303148855637</v>
      </c>
    </row>
    <row r="217" spans="1:6" ht="12.75" customHeight="1" x14ac:dyDescent="0.2">
      <c r="A217" s="62">
        <v>3431</v>
      </c>
      <c r="B217" s="181" t="s">
        <v>483</v>
      </c>
      <c r="C217" s="267" t="s">
        <v>484</v>
      </c>
      <c r="D217" s="193">
        <v>2728.1</v>
      </c>
      <c r="E217" s="193">
        <v>2477.61</v>
      </c>
      <c r="F217" s="44">
        <f t="shared" si="26"/>
        <v>90.818151827279067</v>
      </c>
    </row>
    <row r="218" spans="1:6" ht="12.75" customHeight="1" x14ac:dyDescent="0.2">
      <c r="A218" s="62">
        <v>3432</v>
      </c>
      <c r="B218" s="64" t="s">
        <v>485</v>
      </c>
      <c r="C218" s="267" t="s">
        <v>486</v>
      </c>
      <c r="D218" s="193">
        <v>0</v>
      </c>
      <c r="E218" s="193"/>
      <c r="F218" s="44" t="str">
        <f t="shared" si="26"/>
        <v>-</v>
      </c>
    </row>
    <row r="219" spans="1:6" ht="12.75" customHeight="1" x14ac:dyDescent="0.2">
      <c r="A219" s="62">
        <v>3433</v>
      </c>
      <c r="B219" s="64" t="s">
        <v>487</v>
      </c>
      <c r="C219" s="267" t="s">
        <v>488</v>
      </c>
      <c r="D219" s="193">
        <v>104.04</v>
      </c>
      <c r="E219" s="193">
        <v>495.09</v>
      </c>
      <c r="F219" s="44">
        <f t="shared" si="26"/>
        <v>475.86505190311408</v>
      </c>
    </row>
    <row r="220" spans="1:6" ht="12.75" customHeight="1" x14ac:dyDescent="0.2">
      <c r="A220" s="62">
        <v>3434</v>
      </c>
      <c r="B220" s="64" t="s">
        <v>489</v>
      </c>
      <c r="C220" s="267" t="s">
        <v>490</v>
      </c>
      <c r="D220" s="193">
        <v>0</v>
      </c>
      <c r="E220" s="193"/>
      <c r="F220" s="44" t="str">
        <f t="shared" si="26"/>
        <v>-</v>
      </c>
    </row>
    <row r="221" spans="1:6" ht="12.75" customHeight="1" x14ac:dyDescent="0.2">
      <c r="A221" s="62">
        <v>35</v>
      </c>
      <c r="B221" s="64" t="s">
        <v>491</v>
      </c>
      <c r="C221" s="267" t="s">
        <v>492</v>
      </c>
      <c r="D221" s="59">
        <f t="shared" ref="D221:E221" si="41">D222+D225+D229</f>
        <v>0</v>
      </c>
      <c r="E221" s="59">
        <f t="shared" si="41"/>
        <v>0</v>
      </c>
      <c r="F221" s="44" t="str">
        <f t="shared" si="26"/>
        <v>-</v>
      </c>
    </row>
    <row r="222" spans="1:6" ht="24" x14ac:dyDescent="0.2">
      <c r="A222" s="62">
        <v>351</v>
      </c>
      <c r="B222" s="64" t="s">
        <v>493</v>
      </c>
      <c r="C222" s="267" t="s">
        <v>494</v>
      </c>
      <c r="D222" s="59">
        <f t="shared" ref="D222:E222" si="42">SUM(D223:D224)</f>
        <v>0</v>
      </c>
      <c r="E222" s="59">
        <f t="shared" si="42"/>
        <v>0</v>
      </c>
      <c r="F222" s="44" t="str">
        <f t="shared" si="26"/>
        <v>-</v>
      </c>
    </row>
    <row r="223" spans="1:6" ht="12.75" customHeight="1" x14ac:dyDescent="0.2">
      <c r="A223" s="62">
        <v>3511</v>
      </c>
      <c r="B223" s="64" t="s">
        <v>495</v>
      </c>
      <c r="C223" s="267" t="s">
        <v>496</v>
      </c>
      <c r="D223" s="193">
        <v>0</v>
      </c>
      <c r="E223" s="193"/>
      <c r="F223" s="44" t="str">
        <f t="shared" si="26"/>
        <v>-</v>
      </c>
    </row>
    <row r="224" spans="1:6" ht="12.75" customHeight="1" x14ac:dyDescent="0.2">
      <c r="A224" s="62">
        <v>3512</v>
      </c>
      <c r="B224" s="64" t="s">
        <v>497</v>
      </c>
      <c r="C224" s="267" t="s">
        <v>498</v>
      </c>
      <c r="D224" s="193">
        <v>0</v>
      </c>
      <c r="E224" s="193"/>
      <c r="F224" s="44" t="str">
        <f t="shared" si="26"/>
        <v>-</v>
      </c>
    </row>
    <row r="225" spans="1:6" ht="36" x14ac:dyDescent="0.2">
      <c r="A225" s="62">
        <v>352</v>
      </c>
      <c r="B225" s="64" t="s">
        <v>499</v>
      </c>
      <c r="C225" s="267" t="s">
        <v>500</v>
      </c>
      <c r="D225" s="59">
        <f t="shared" ref="D225:E225" si="43">SUM(D226:D228)</f>
        <v>0</v>
      </c>
      <c r="E225" s="59">
        <f t="shared" si="43"/>
        <v>0</v>
      </c>
      <c r="F225" s="44" t="str">
        <f t="shared" si="26"/>
        <v>-</v>
      </c>
    </row>
    <row r="226" spans="1:6" ht="12.75" customHeight="1" x14ac:dyDescent="0.2">
      <c r="A226" s="62">
        <v>3521</v>
      </c>
      <c r="B226" s="64" t="s">
        <v>501</v>
      </c>
      <c r="C226" s="267" t="s">
        <v>502</v>
      </c>
      <c r="D226" s="193">
        <v>0</v>
      </c>
      <c r="E226" s="193"/>
      <c r="F226" s="44" t="str">
        <f t="shared" si="26"/>
        <v>-</v>
      </c>
    </row>
    <row r="227" spans="1:6" ht="12.75" customHeight="1" x14ac:dyDescent="0.2">
      <c r="A227" s="62">
        <v>3522</v>
      </c>
      <c r="B227" s="64" t="s">
        <v>503</v>
      </c>
      <c r="C227" s="267" t="s">
        <v>504</v>
      </c>
      <c r="D227" s="193">
        <v>0</v>
      </c>
      <c r="E227" s="193"/>
      <c r="F227" s="44" t="str">
        <f t="shared" si="26"/>
        <v>-</v>
      </c>
    </row>
    <row r="228" spans="1:6" ht="12.75" customHeight="1" x14ac:dyDescent="0.2">
      <c r="A228" s="62">
        <v>3523</v>
      </c>
      <c r="B228" s="63" t="s">
        <v>505</v>
      </c>
      <c r="C228" s="267" t="s">
        <v>506</v>
      </c>
      <c r="D228" s="193">
        <v>0</v>
      </c>
      <c r="E228" s="193"/>
      <c r="F228" s="44" t="str">
        <f t="shared" si="26"/>
        <v>-</v>
      </c>
    </row>
    <row r="229" spans="1:6" ht="24" x14ac:dyDescent="0.2">
      <c r="A229" s="62" t="s">
        <v>507</v>
      </c>
      <c r="B229" s="63" t="s">
        <v>508</v>
      </c>
      <c r="C229" s="267" t="s">
        <v>507</v>
      </c>
      <c r="D229" s="193">
        <v>0</v>
      </c>
      <c r="E229" s="193"/>
      <c r="F229" s="44" t="str">
        <f t="shared" si="26"/>
        <v>-</v>
      </c>
    </row>
    <row r="230" spans="1:6" ht="24" x14ac:dyDescent="0.2">
      <c r="A230" s="62">
        <v>36</v>
      </c>
      <c r="B230" s="64" t="s">
        <v>509</v>
      </c>
      <c r="C230" s="267" t="s">
        <v>510</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511</v>
      </c>
      <c r="C231" s="267" t="s">
        <v>512</v>
      </c>
      <c r="D231" s="59">
        <f t="shared" ref="D231:E231" si="45">SUM(D232:D233)</f>
        <v>0</v>
      </c>
      <c r="E231" s="59">
        <f t="shared" si="45"/>
        <v>0</v>
      </c>
      <c r="F231" s="44" t="str">
        <f t="shared" si="44"/>
        <v>-</v>
      </c>
    </row>
    <row r="232" spans="1:6" ht="12.75" customHeight="1" x14ac:dyDescent="0.2">
      <c r="A232" s="62">
        <v>3611</v>
      </c>
      <c r="B232" s="63" t="s">
        <v>513</v>
      </c>
      <c r="C232" s="267" t="s">
        <v>514</v>
      </c>
      <c r="D232" s="193">
        <v>0</v>
      </c>
      <c r="E232" s="193"/>
      <c r="F232" s="44" t="str">
        <f t="shared" si="44"/>
        <v>-</v>
      </c>
    </row>
    <row r="233" spans="1:6" ht="12.75" customHeight="1" x14ac:dyDescent="0.2">
      <c r="A233" s="62">
        <v>3612</v>
      </c>
      <c r="B233" s="63" t="s">
        <v>515</v>
      </c>
      <c r="C233" s="267" t="s">
        <v>516</v>
      </c>
      <c r="D233" s="193">
        <v>0</v>
      </c>
      <c r="E233" s="193"/>
      <c r="F233" s="44" t="str">
        <f t="shared" si="44"/>
        <v>-</v>
      </c>
    </row>
    <row r="234" spans="1:6" ht="24" x14ac:dyDescent="0.2">
      <c r="A234" s="62">
        <v>362</v>
      </c>
      <c r="B234" s="63" t="s">
        <v>517</v>
      </c>
      <c r="C234" s="267" t="s">
        <v>518</v>
      </c>
      <c r="D234" s="59">
        <f t="shared" ref="D234:E234" si="46">SUM(D235:D236)</f>
        <v>0</v>
      </c>
      <c r="E234" s="59">
        <f t="shared" si="46"/>
        <v>0</v>
      </c>
      <c r="F234" s="44" t="str">
        <f t="shared" si="44"/>
        <v>-</v>
      </c>
    </row>
    <row r="235" spans="1:6" ht="12.75" customHeight="1" x14ac:dyDescent="0.2">
      <c r="A235" s="62">
        <v>3621</v>
      </c>
      <c r="B235" s="64" t="s">
        <v>519</v>
      </c>
      <c r="C235" s="267" t="s">
        <v>520</v>
      </c>
      <c r="D235" s="193">
        <v>0</v>
      </c>
      <c r="E235" s="193"/>
      <c r="F235" s="44" t="str">
        <f t="shared" si="44"/>
        <v>-</v>
      </c>
    </row>
    <row r="236" spans="1:6" ht="24" x14ac:dyDescent="0.2">
      <c r="A236" s="62">
        <v>3622</v>
      </c>
      <c r="B236" s="64" t="s">
        <v>521</v>
      </c>
      <c r="C236" s="267" t="s">
        <v>522</v>
      </c>
      <c r="D236" s="193">
        <v>0</v>
      </c>
      <c r="E236" s="193"/>
      <c r="F236" s="44" t="str">
        <f t="shared" si="44"/>
        <v>-</v>
      </c>
    </row>
    <row r="237" spans="1:6" ht="24" x14ac:dyDescent="0.2">
      <c r="A237" s="62">
        <v>363</v>
      </c>
      <c r="B237" s="64" t="s">
        <v>523</v>
      </c>
      <c r="C237" s="267" t="s">
        <v>524</v>
      </c>
      <c r="D237" s="59">
        <f t="shared" ref="D237:E237" si="47">SUM(D238:D241)</f>
        <v>0</v>
      </c>
      <c r="E237" s="59">
        <f t="shared" si="47"/>
        <v>0</v>
      </c>
      <c r="F237" s="44" t="str">
        <f t="shared" si="44"/>
        <v>-</v>
      </c>
    </row>
    <row r="238" spans="1:6" ht="12" x14ac:dyDescent="0.2">
      <c r="A238" s="62">
        <v>3631</v>
      </c>
      <c r="B238" s="64" t="s">
        <v>525</v>
      </c>
      <c r="C238" s="267" t="s">
        <v>526</v>
      </c>
      <c r="D238" s="193">
        <v>0</v>
      </c>
      <c r="E238" s="193"/>
      <c r="F238" s="44" t="str">
        <f t="shared" si="44"/>
        <v>-</v>
      </c>
    </row>
    <row r="239" spans="1:6" ht="12" x14ac:dyDescent="0.2">
      <c r="A239" s="62">
        <v>3632</v>
      </c>
      <c r="B239" s="64" t="s">
        <v>527</v>
      </c>
      <c r="C239" s="267" t="s">
        <v>528</v>
      </c>
      <c r="D239" s="193">
        <v>0</v>
      </c>
      <c r="E239" s="193"/>
      <c r="F239" s="44" t="str">
        <f t="shared" si="44"/>
        <v>-</v>
      </c>
    </row>
    <row r="240" spans="1:6" ht="24" x14ac:dyDescent="0.2">
      <c r="A240" s="62" t="s">
        <v>529</v>
      </c>
      <c r="B240" s="64" t="s">
        <v>530</v>
      </c>
      <c r="C240" s="268" t="s">
        <v>529</v>
      </c>
      <c r="D240" s="193">
        <v>0</v>
      </c>
      <c r="E240" s="193"/>
      <c r="F240" s="44" t="str">
        <f t="shared" si="44"/>
        <v>-</v>
      </c>
    </row>
    <row r="241" spans="1:6" ht="24" x14ac:dyDescent="0.2">
      <c r="A241" s="62" t="s">
        <v>531</v>
      </c>
      <c r="B241" s="64" t="s">
        <v>532</v>
      </c>
      <c r="C241" s="268" t="s">
        <v>531</v>
      </c>
      <c r="D241" s="193">
        <v>0</v>
      </c>
      <c r="E241" s="193"/>
      <c r="F241" s="44" t="str">
        <f t="shared" si="44"/>
        <v>-</v>
      </c>
    </row>
    <row r="242" spans="1:6" ht="24" x14ac:dyDescent="0.2">
      <c r="A242" s="69" t="s">
        <v>533</v>
      </c>
      <c r="B242" s="64" t="s">
        <v>534</v>
      </c>
      <c r="C242" s="300" t="s">
        <v>533</v>
      </c>
      <c r="D242" s="59">
        <f>SUM(D243:D245)</f>
        <v>0</v>
      </c>
      <c r="E242" s="59">
        <f>SUM(E243:E245)</f>
        <v>0</v>
      </c>
      <c r="F242" s="252" t="str">
        <f t="shared" si="44"/>
        <v>-</v>
      </c>
    </row>
    <row r="243" spans="1:6" ht="12" x14ac:dyDescent="0.2">
      <c r="A243" s="69" t="s">
        <v>535</v>
      </c>
      <c r="B243" s="64" t="s">
        <v>181</v>
      </c>
      <c r="C243" s="300" t="s">
        <v>535</v>
      </c>
      <c r="D243" s="191"/>
      <c r="E243" s="191"/>
      <c r="F243" s="70" t="str">
        <f t="shared" si="44"/>
        <v>-</v>
      </c>
    </row>
    <row r="244" spans="1:6" ht="12" x14ac:dyDescent="0.2">
      <c r="A244" s="69" t="s">
        <v>536</v>
      </c>
      <c r="B244" s="64" t="s">
        <v>183</v>
      </c>
      <c r="C244" s="300" t="s">
        <v>536</v>
      </c>
      <c r="D244" s="191"/>
      <c r="E244" s="191"/>
      <c r="F244" s="70" t="str">
        <f t="shared" si="44"/>
        <v>-</v>
      </c>
    </row>
    <row r="245" spans="1:6" ht="12" x14ac:dyDescent="0.2">
      <c r="A245" s="69" t="s">
        <v>537</v>
      </c>
      <c r="B245" s="64" t="s">
        <v>186</v>
      </c>
      <c r="C245" s="300" t="s">
        <v>537</v>
      </c>
      <c r="D245" s="191"/>
      <c r="E245" s="191"/>
      <c r="F245" s="70" t="str">
        <f t="shared" si="44"/>
        <v>-</v>
      </c>
    </row>
    <row r="246" spans="1:6" ht="12.75" customHeight="1" x14ac:dyDescent="0.2">
      <c r="A246" s="62" t="s">
        <v>538</v>
      </c>
      <c r="B246" s="64" t="s">
        <v>539</v>
      </c>
      <c r="C246" s="267" t="s">
        <v>538</v>
      </c>
      <c r="D246" s="59">
        <f t="shared" ref="D246:E246" si="48">SUM(D247:D249)</f>
        <v>0</v>
      </c>
      <c r="E246" s="59">
        <f t="shared" si="48"/>
        <v>0</v>
      </c>
      <c r="F246" s="44" t="str">
        <f t="shared" ref="F246:F249" si="49">IF(D246&lt;&gt;0,IF(E246/D246&gt;=100,"&gt;&gt;100",E246/D246*100),"-")</f>
        <v>-</v>
      </c>
    </row>
    <row r="247" spans="1:6" ht="12.75" customHeight="1" x14ac:dyDescent="0.2">
      <c r="A247" s="62" t="s">
        <v>540</v>
      </c>
      <c r="B247" s="63" t="s">
        <v>541</v>
      </c>
      <c r="C247" s="267" t="s">
        <v>540</v>
      </c>
      <c r="D247" s="193">
        <v>0</v>
      </c>
      <c r="E247" s="193"/>
      <c r="F247" s="44" t="str">
        <f t="shared" si="49"/>
        <v>-</v>
      </c>
    </row>
    <row r="248" spans="1:6" ht="12.75" customHeight="1" x14ac:dyDescent="0.2">
      <c r="A248" s="62" t="s">
        <v>542</v>
      </c>
      <c r="B248" s="63" t="s">
        <v>543</v>
      </c>
      <c r="C248" s="267" t="s">
        <v>542</v>
      </c>
      <c r="D248" s="193">
        <v>0</v>
      </c>
      <c r="E248" s="193"/>
      <c r="F248" s="44" t="str">
        <f t="shared" si="49"/>
        <v>-</v>
      </c>
    </row>
    <row r="249" spans="1:6" ht="12.75" customHeight="1" x14ac:dyDescent="0.2">
      <c r="A249" s="62" t="s">
        <v>544</v>
      </c>
      <c r="B249" s="63" t="s">
        <v>545</v>
      </c>
      <c r="C249" s="268" t="s">
        <v>544</v>
      </c>
      <c r="D249" s="193">
        <v>0</v>
      </c>
      <c r="E249" s="193"/>
      <c r="F249" s="44" t="str">
        <f t="shared" si="49"/>
        <v>-</v>
      </c>
    </row>
    <row r="250" spans="1:6" ht="24" x14ac:dyDescent="0.2">
      <c r="A250" s="62" t="s">
        <v>546</v>
      </c>
      <c r="B250" s="63" t="s">
        <v>547</v>
      </c>
      <c r="C250" s="267" t="s">
        <v>546</v>
      </c>
      <c r="D250" s="59">
        <f t="shared" ref="D250:E250" si="50">SUM(D251:D253)</f>
        <v>0</v>
      </c>
      <c r="E250" s="59">
        <f t="shared" si="50"/>
        <v>0</v>
      </c>
      <c r="F250" s="44" t="str">
        <f t="shared" ref="F250:F253" si="51">IF(D250&lt;&gt;0,IF(E250/D250&gt;=100,"&gt;&gt;100",E250/D250*100),"-")</f>
        <v>-</v>
      </c>
    </row>
    <row r="251" spans="1:6" ht="24" x14ac:dyDescent="0.2">
      <c r="A251" s="62">
        <v>3672</v>
      </c>
      <c r="B251" s="63" t="s">
        <v>548</v>
      </c>
      <c r="C251" s="267" t="s">
        <v>549</v>
      </c>
      <c r="D251" s="193">
        <v>0</v>
      </c>
      <c r="E251" s="193"/>
      <c r="F251" s="44" t="str">
        <f t="shared" si="51"/>
        <v>-</v>
      </c>
    </row>
    <row r="252" spans="1:6" ht="24" x14ac:dyDescent="0.2">
      <c r="A252" s="62">
        <v>3673</v>
      </c>
      <c r="B252" s="63" t="s">
        <v>550</v>
      </c>
      <c r="C252" s="267" t="s">
        <v>551</v>
      </c>
      <c r="D252" s="193">
        <v>0</v>
      </c>
      <c r="E252" s="193"/>
      <c r="F252" s="44" t="str">
        <f t="shared" si="51"/>
        <v>-</v>
      </c>
    </row>
    <row r="253" spans="1:6" ht="24" x14ac:dyDescent="0.2">
      <c r="A253" s="62">
        <v>3674</v>
      </c>
      <c r="B253" s="63" t="s">
        <v>552</v>
      </c>
      <c r="C253" s="267" t="s">
        <v>553</v>
      </c>
      <c r="D253" s="193">
        <v>0</v>
      </c>
      <c r="E253" s="193"/>
      <c r="F253" s="44" t="str">
        <f t="shared" si="51"/>
        <v>-</v>
      </c>
    </row>
    <row r="254" spans="1:6" ht="12.75" customHeight="1" x14ac:dyDescent="0.2">
      <c r="A254" s="62" t="s">
        <v>554</v>
      </c>
      <c r="B254" s="228" t="s">
        <v>555</v>
      </c>
      <c r="C254" s="267" t="s">
        <v>554</v>
      </c>
      <c r="D254" s="59">
        <f t="shared" ref="D254:E254" si="52">SUM(D255:D256)</f>
        <v>0</v>
      </c>
      <c r="E254" s="59">
        <f t="shared" si="52"/>
        <v>0</v>
      </c>
      <c r="F254" s="44" t="str">
        <f t="shared" ref="F254:F261" si="53">IF(D254&lt;&gt;0,IF(E254/D254&gt;=100,"&gt;&gt;100",E254/D254*100),"-")</f>
        <v>-</v>
      </c>
    </row>
    <row r="255" spans="1:6" ht="12.75" customHeight="1" x14ac:dyDescent="0.2">
      <c r="A255" s="62" t="s">
        <v>556</v>
      </c>
      <c r="B255" s="63" t="s">
        <v>202</v>
      </c>
      <c r="C255" s="267" t="s">
        <v>556</v>
      </c>
      <c r="D255" s="193">
        <v>0</v>
      </c>
      <c r="E255" s="193"/>
      <c r="F255" s="44" t="str">
        <f t="shared" si="53"/>
        <v>-</v>
      </c>
    </row>
    <row r="256" spans="1:6" ht="12.75" customHeight="1" x14ac:dyDescent="0.2">
      <c r="A256" s="62" t="s">
        <v>557</v>
      </c>
      <c r="B256" s="228" t="s">
        <v>204</v>
      </c>
      <c r="C256" s="267" t="s">
        <v>557</v>
      </c>
      <c r="D256" s="193">
        <v>0</v>
      </c>
      <c r="E256" s="193"/>
      <c r="F256" s="44" t="str">
        <f t="shared" si="53"/>
        <v>-</v>
      </c>
    </row>
    <row r="257" spans="1:6" ht="24" x14ac:dyDescent="0.2">
      <c r="A257" s="62" t="s">
        <v>558</v>
      </c>
      <c r="B257" s="63" t="s">
        <v>559</v>
      </c>
      <c r="C257" s="267" t="s">
        <v>558</v>
      </c>
      <c r="D257" s="59">
        <f t="shared" ref="D257:E257" si="54">SUM(D258:D261)</f>
        <v>0</v>
      </c>
      <c r="E257" s="59">
        <f t="shared" si="54"/>
        <v>0</v>
      </c>
      <c r="F257" s="44" t="str">
        <f t="shared" si="53"/>
        <v>-</v>
      </c>
    </row>
    <row r="258" spans="1:6" ht="12.75" customHeight="1" x14ac:dyDescent="0.2">
      <c r="A258" s="62" t="s">
        <v>560</v>
      </c>
      <c r="B258" s="63" t="s">
        <v>207</v>
      </c>
      <c r="C258" s="267" t="s">
        <v>560</v>
      </c>
      <c r="D258" s="193">
        <v>0</v>
      </c>
      <c r="E258" s="193"/>
      <c r="F258" s="44" t="str">
        <f t="shared" si="53"/>
        <v>-</v>
      </c>
    </row>
    <row r="259" spans="1:6" ht="12.75" customHeight="1" x14ac:dyDescent="0.2">
      <c r="A259" s="62" t="s">
        <v>561</v>
      </c>
      <c r="B259" s="63" t="s">
        <v>209</v>
      </c>
      <c r="C259" s="267" t="s">
        <v>561</v>
      </c>
      <c r="D259" s="193">
        <v>0</v>
      </c>
      <c r="E259" s="193"/>
      <c r="F259" s="44" t="str">
        <f t="shared" si="53"/>
        <v>-</v>
      </c>
    </row>
    <row r="260" spans="1:6" ht="24" x14ac:dyDescent="0.2">
      <c r="A260" s="62" t="s">
        <v>562</v>
      </c>
      <c r="B260" s="63" t="s">
        <v>211</v>
      </c>
      <c r="C260" s="267" t="s">
        <v>562</v>
      </c>
      <c r="D260" s="193">
        <v>0</v>
      </c>
      <c r="E260" s="193"/>
      <c r="F260" s="44" t="str">
        <f t="shared" si="53"/>
        <v>-</v>
      </c>
    </row>
    <row r="261" spans="1:6" ht="24" x14ac:dyDescent="0.2">
      <c r="A261" s="62" t="s">
        <v>563</v>
      </c>
      <c r="B261" s="63" t="s">
        <v>213</v>
      </c>
      <c r="C261" s="267" t="s">
        <v>563</v>
      </c>
      <c r="D261" s="193">
        <v>0</v>
      </c>
      <c r="E261" s="193"/>
      <c r="F261" s="44" t="str">
        <f t="shared" si="53"/>
        <v>-</v>
      </c>
    </row>
    <row r="262" spans="1:6" ht="24" x14ac:dyDescent="0.2">
      <c r="A262" s="62">
        <v>37</v>
      </c>
      <c r="B262" s="63" t="s">
        <v>564</v>
      </c>
      <c r="C262" s="267" t="s">
        <v>565</v>
      </c>
      <c r="D262" s="59">
        <f t="shared" ref="D262:E262" si="55">D263+D269</f>
        <v>0</v>
      </c>
      <c r="E262" s="59">
        <f t="shared" si="55"/>
        <v>0</v>
      </c>
      <c r="F262" s="44" t="str">
        <f t="shared" ref="F262:F268" si="56">IF(D262&lt;&gt;0,IF(E262/D262&gt;=100,"&gt;&gt;100",E262/D262*100),"-")</f>
        <v>-</v>
      </c>
    </row>
    <row r="263" spans="1:6" ht="24" x14ac:dyDescent="0.2">
      <c r="A263" s="62">
        <v>371</v>
      </c>
      <c r="B263" s="63" t="s">
        <v>566</v>
      </c>
      <c r="C263" s="267" t="s">
        <v>567</v>
      </c>
      <c r="D263" s="59">
        <f t="shared" ref="D263:E263" si="57">SUM(D264:D268)</f>
        <v>0</v>
      </c>
      <c r="E263" s="59">
        <f t="shared" si="57"/>
        <v>0</v>
      </c>
      <c r="F263" s="44" t="str">
        <f t="shared" si="56"/>
        <v>-</v>
      </c>
    </row>
    <row r="264" spans="1:6" ht="24" x14ac:dyDescent="0.2">
      <c r="A264" s="62">
        <v>3711</v>
      </c>
      <c r="B264" s="63" t="s">
        <v>568</v>
      </c>
      <c r="C264" s="267" t="s">
        <v>569</v>
      </c>
      <c r="D264" s="193">
        <v>0</v>
      </c>
      <c r="E264" s="193"/>
      <c r="F264" s="44" t="str">
        <f t="shared" si="56"/>
        <v>-</v>
      </c>
    </row>
    <row r="265" spans="1:6" ht="24" x14ac:dyDescent="0.2">
      <c r="A265" s="62">
        <v>3712</v>
      </c>
      <c r="B265" s="63" t="s">
        <v>570</v>
      </c>
      <c r="C265" s="267" t="s">
        <v>571</v>
      </c>
      <c r="D265" s="193">
        <v>0</v>
      </c>
      <c r="E265" s="193"/>
      <c r="F265" s="44" t="str">
        <f t="shared" si="56"/>
        <v>-</v>
      </c>
    </row>
    <row r="266" spans="1:6" ht="24" x14ac:dyDescent="0.2">
      <c r="A266" s="62" t="s">
        <v>572</v>
      </c>
      <c r="B266" s="63" t="s">
        <v>573</v>
      </c>
      <c r="C266" s="267" t="s">
        <v>572</v>
      </c>
      <c r="D266" s="193">
        <v>0</v>
      </c>
      <c r="E266" s="193"/>
      <c r="F266" s="44" t="str">
        <f t="shared" si="56"/>
        <v>-</v>
      </c>
    </row>
    <row r="267" spans="1:6" ht="24" x14ac:dyDescent="0.2">
      <c r="A267" s="62" t="s">
        <v>574</v>
      </c>
      <c r="B267" s="63" t="s">
        <v>575</v>
      </c>
      <c r="C267" s="267" t="s">
        <v>574</v>
      </c>
      <c r="D267" s="193">
        <v>0</v>
      </c>
      <c r="E267" s="193"/>
      <c r="F267" s="44" t="str">
        <f t="shared" si="56"/>
        <v>-</v>
      </c>
    </row>
    <row r="268" spans="1:6" ht="12.75" customHeight="1" x14ac:dyDescent="0.2">
      <c r="A268" s="62" t="s">
        <v>576</v>
      </c>
      <c r="B268" s="64" t="s">
        <v>577</v>
      </c>
      <c r="C268" s="267" t="s">
        <v>576</v>
      </c>
      <c r="D268" s="193">
        <v>0</v>
      </c>
      <c r="E268" s="193"/>
      <c r="F268" s="44" t="str">
        <f t="shared" si="56"/>
        <v>-</v>
      </c>
    </row>
    <row r="269" spans="1:6" ht="12.75" customHeight="1" x14ac:dyDescent="0.2">
      <c r="A269" s="62">
        <v>372</v>
      </c>
      <c r="B269" s="181" t="s">
        <v>578</v>
      </c>
      <c r="C269" s="267" t="s">
        <v>579</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580</v>
      </c>
      <c r="C270" s="267" t="s">
        <v>581</v>
      </c>
      <c r="D270" s="193">
        <v>0</v>
      </c>
      <c r="E270" s="193"/>
      <c r="F270" s="44" t="str">
        <f t="shared" si="59"/>
        <v>-</v>
      </c>
    </row>
    <row r="271" spans="1:6" ht="12.75" customHeight="1" x14ac:dyDescent="0.2">
      <c r="A271" s="62">
        <v>3722</v>
      </c>
      <c r="B271" s="64" t="s">
        <v>582</v>
      </c>
      <c r="C271" s="267" t="s">
        <v>583</v>
      </c>
      <c r="D271" s="193">
        <v>0</v>
      </c>
      <c r="E271" s="193"/>
      <c r="F271" s="44" t="str">
        <f t="shared" si="59"/>
        <v>-</v>
      </c>
    </row>
    <row r="272" spans="1:6" ht="12.75" customHeight="1" x14ac:dyDescent="0.2">
      <c r="A272" s="62" t="s">
        <v>584</v>
      </c>
      <c r="B272" s="64" t="s">
        <v>585</v>
      </c>
      <c r="C272" s="267" t="s">
        <v>584</v>
      </c>
      <c r="D272" s="193">
        <v>0</v>
      </c>
      <c r="E272" s="193"/>
      <c r="F272" s="44" t="str">
        <f t="shared" si="59"/>
        <v>-</v>
      </c>
    </row>
    <row r="273" spans="1:6" ht="24" x14ac:dyDescent="0.2">
      <c r="A273" s="62">
        <v>38</v>
      </c>
      <c r="B273" s="64" t="s">
        <v>586</v>
      </c>
      <c r="C273" s="267" t="s">
        <v>587</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588</v>
      </c>
      <c r="C274" s="267" t="s">
        <v>589</v>
      </c>
      <c r="D274" s="59">
        <f t="shared" ref="D274:E274" si="62">SUM(D275:D277)</f>
        <v>0</v>
      </c>
      <c r="E274" s="59">
        <f t="shared" si="62"/>
        <v>0</v>
      </c>
      <c r="F274" s="44" t="str">
        <f t="shared" si="61"/>
        <v>-</v>
      </c>
    </row>
    <row r="275" spans="1:6" ht="12.75" customHeight="1" x14ac:dyDescent="0.2">
      <c r="A275" s="62">
        <v>3811</v>
      </c>
      <c r="B275" s="63" t="s">
        <v>590</v>
      </c>
      <c r="C275" s="267" t="s">
        <v>591</v>
      </c>
      <c r="D275" s="193">
        <v>0</v>
      </c>
      <c r="E275" s="193"/>
      <c r="F275" s="44" t="str">
        <f t="shared" si="61"/>
        <v>-</v>
      </c>
    </row>
    <row r="276" spans="1:6" ht="12.75" customHeight="1" x14ac:dyDescent="0.2">
      <c r="A276" s="62">
        <v>3812</v>
      </c>
      <c r="B276" s="63" t="s">
        <v>592</v>
      </c>
      <c r="C276" s="267" t="s">
        <v>593</v>
      </c>
      <c r="D276" s="193">
        <v>0</v>
      </c>
      <c r="E276" s="193"/>
      <c r="F276" s="44" t="str">
        <f t="shared" si="61"/>
        <v>-</v>
      </c>
    </row>
    <row r="277" spans="1:6" ht="12.75" customHeight="1" x14ac:dyDescent="0.2">
      <c r="A277" s="62" t="s">
        <v>594</v>
      </c>
      <c r="B277" s="63" t="s">
        <v>595</v>
      </c>
      <c r="C277" s="267" t="s">
        <v>594</v>
      </c>
      <c r="D277" s="193">
        <v>0</v>
      </c>
      <c r="E277" s="193"/>
      <c r="F277" s="44" t="str">
        <f t="shared" si="61"/>
        <v>-</v>
      </c>
    </row>
    <row r="278" spans="1:6" ht="12.75" customHeight="1" x14ac:dyDescent="0.2">
      <c r="A278" s="62">
        <v>382</v>
      </c>
      <c r="B278" s="64" t="s">
        <v>596</v>
      </c>
      <c r="C278" s="267" t="s">
        <v>597</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598</v>
      </c>
      <c r="C279" s="267" t="s">
        <v>599</v>
      </c>
      <c r="D279" s="193">
        <v>0</v>
      </c>
      <c r="E279" s="193"/>
      <c r="F279" s="44" t="str">
        <f t="shared" si="64"/>
        <v>-</v>
      </c>
    </row>
    <row r="280" spans="1:6" ht="12.75" customHeight="1" x14ac:dyDescent="0.2">
      <c r="A280" s="62">
        <v>3822</v>
      </c>
      <c r="B280" s="63" t="s">
        <v>600</v>
      </c>
      <c r="C280" s="267" t="s">
        <v>601</v>
      </c>
      <c r="D280" s="193">
        <v>0</v>
      </c>
      <c r="E280" s="193"/>
      <c r="F280" s="44" t="str">
        <f t="shared" si="64"/>
        <v>-</v>
      </c>
    </row>
    <row r="281" spans="1:6" ht="12.75" customHeight="1" x14ac:dyDescent="0.2">
      <c r="A281" s="62" t="s">
        <v>602</v>
      </c>
      <c r="B281" s="63" t="s">
        <v>603</v>
      </c>
      <c r="C281" s="267" t="s">
        <v>602</v>
      </c>
      <c r="D281" s="193">
        <v>0</v>
      </c>
      <c r="E281" s="193"/>
      <c r="F281" s="44" t="str">
        <f t="shared" si="64"/>
        <v>-</v>
      </c>
    </row>
    <row r="282" spans="1:6" ht="24" x14ac:dyDescent="0.2">
      <c r="A282" s="62" t="s">
        <v>604</v>
      </c>
      <c r="B282" s="63" t="s">
        <v>605</v>
      </c>
      <c r="C282" s="268" t="s">
        <v>604</v>
      </c>
      <c r="D282" s="193">
        <v>0</v>
      </c>
      <c r="E282" s="193"/>
      <c r="F282" s="44" t="str">
        <f t="shared" si="64"/>
        <v>-</v>
      </c>
    </row>
    <row r="283" spans="1:6" ht="12.75" customHeight="1" x14ac:dyDescent="0.2">
      <c r="A283" s="62">
        <v>383</v>
      </c>
      <c r="B283" s="63" t="s">
        <v>606</v>
      </c>
      <c r="C283" s="267" t="s">
        <v>607</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608</v>
      </c>
      <c r="C284" s="267" t="s">
        <v>609</v>
      </c>
      <c r="D284" s="193">
        <v>0</v>
      </c>
      <c r="E284" s="193"/>
      <c r="F284" s="44" t="str">
        <f t="shared" si="66"/>
        <v>-</v>
      </c>
    </row>
    <row r="285" spans="1:6" ht="12.75" customHeight="1" x14ac:dyDescent="0.2">
      <c r="A285" s="62">
        <v>3832</v>
      </c>
      <c r="B285" s="63" t="s">
        <v>610</v>
      </c>
      <c r="C285" s="267" t="s">
        <v>611</v>
      </c>
      <c r="D285" s="193">
        <v>0</v>
      </c>
      <c r="E285" s="193"/>
      <c r="F285" s="44" t="str">
        <f t="shared" si="66"/>
        <v>-</v>
      </c>
    </row>
    <row r="286" spans="1:6" ht="12.75" customHeight="1" x14ac:dyDescent="0.2">
      <c r="A286" s="62">
        <v>3833</v>
      </c>
      <c r="B286" s="63" t="s">
        <v>612</v>
      </c>
      <c r="C286" s="267" t="s">
        <v>613</v>
      </c>
      <c r="D286" s="193">
        <v>0</v>
      </c>
      <c r="E286" s="193"/>
      <c r="F286" s="44" t="str">
        <f t="shared" si="66"/>
        <v>-</v>
      </c>
    </row>
    <row r="287" spans="1:6" ht="12.75" customHeight="1" x14ac:dyDescent="0.2">
      <c r="A287" s="62">
        <v>3834</v>
      </c>
      <c r="B287" s="63" t="s">
        <v>614</v>
      </c>
      <c r="C287" s="267" t="s">
        <v>615</v>
      </c>
      <c r="D287" s="193">
        <v>0</v>
      </c>
      <c r="E287" s="193"/>
      <c r="F287" s="44" t="str">
        <f t="shared" si="66"/>
        <v>-</v>
      </c>
    </row>
    <row r="288" spans="1:6" ht="12.75" customHeight="1" x14ac:dyDescent="0.2">
      <c r="A288" s="62" t="s">
        <v>616</v>
      </c>
      <c r="B288" s="63" t="s">
        <v>351</v>
      </c>
      <c r="C288" s="267" t="s">
        <v>616</v>
      </c>
      <c r="D288" s="193">
        <v>0</v>
      </c>
      <c r="E288" s="193"/>
      <c r="F288" s="44" t="str">
        <f t="shared" si="66"/>
        <v>-</v>
      </c>
    </row>
    <row r="289" spans="1:6" ht="12.75" customHeight="1" x14ac:dyDescent="0.2">
      <c r="A289" s="62">
        <v>386</v>
      </c>
      <c r="B289" s="64" t="s">
        <v>617</v>
      </c>
      <c r="C289" s="267" t="s">
        <v>618</v>
      </c>
      <c r="D289" s="59">
        <f t="shared" ref="D289:E289" si="67">SUM(D290:D294)</f>
        <v>0</v>
      </c>
      <c r="E289" s="59">
        <f t="shared" si="67"/>
        <v>0</v>
      </c>
      <c r="F289" s="44" t="str">
        <f t="shared" si="66"/>
        <v>-</v>
      </c>
    </row>
    <row r="290" spans="1:6" ht="24" x14ac:dyDescent="0.2">
      <c r="A290" s="62">
        <v>3861</v>
      </c>
      <c r="B290" s="63" t="s">
        <v>619</v>
      </c>
      <c r="C290" s="267" t="s">
        <v>620</v>
      </c>
      <c r="D290" s="193">
        <v>0</v>
      </c>
      <c r="E290" s="193"/>
      <c r="F290" s="44" t="str">
        <f t="shared" si="66"/>
        <v>-</v>
      </c>
    </row>
    <row r="291" spans="1:6" ht="24" x14ac:dyDescent="0.2">
      <c r="A291" s="62">
        <v>3862</v>
      </c>
      <c r="B291" s="64" t="s">
        <v>621</v>
      </c>
      <c r="C291" s="267" t="s">
        <v>622</v>
      </c>
      <c r="D291" s="193">
        <v>0</v>
      </c>
      <c r="E291" s="193"/>
      <c r="F291" s="44" t="str">
        <f t="shared" si="66"/>
        <v>-</v>
      </c>
    </row>
    <row r="292" spans="1:6" ht="12.75" customHeight="1" x14ac:dyDescent="0.2">
      <c r="A292" s="62">
        <v>3863</v>
      </c>
      <c r="B292" s="64" t="s">
        <v>623</v>
      </c>
      <c r="C292" s="267" t="s">
        <v>624</v>
      </c>
      <c r="D292" s="193">
        <v>0</v>
      </c>
      <c r="E292" s="193"/>
      <c r="F292" s="44" t="str">
        <f t="shared" si="66"/>
        <v>-</v>
      </c>
    </row>
    <row r="293" spans="1:6" ht="12.75" customHeight="1" x14ac:dyDescent="0.2">
      <c r="A293" s="62" t="s">
        <v>625</v>
      </c>
      <c r="B293" s="64" t="s">
        <v>626</v>
      </c>
      <c r="C293" s="267" t="s">
        <v>625</v>
      </c>
      <c r="D293" s="193">
        <v>0</v>
      </c>
      <c r="E293" s="193"/>
      <c r="F293" s="44" t="str">
        <f t="shared" si="66"/>
        <v>-</v>
      </c>
    </row>
    <row r="294" spans="1:6" ht="24" x14ac:dyDescent="0.2">
      <c r="A294" s="62" t="s">
        <v>627</v>
      </c>
      <c r="B294" s="64" t="s">
        <v>628</v>
      </c>
      <c r="C294" s="268" t="s">
        <v>627</v>
      </c>
      <c r="D294" s="193">
        <v>0</v>
      </c>
      <c r="E294" s="193"/>
      <c r="F294" s="44" t="str">
        <f t="shared" si="66"/>
        <v>-</v>
      </c>
    </row>
    <row r="295" spans="1:6" ht="12.75" customHeight="1" x14ac:dyDescent="0.2">
      <c r="A295" s="62" t="s">
        <v>629</v>
      </c>
      <c r="B295" s="63" t="s">
        <v>630</v>
      </c>
      <c r="C295" s="267" t="s">
        <v>631</v>
      </c>
      <c r="D295" s="193">
        <v>0</v>
      </c>
      <c r="E295" s="193"/>
      <c r="F295" s="44" t="str">
        <f t="shared" ref="F295:F306" si="68">IF(D295&lt;&gt;0,IF(E295/D295&gt;=100,"&gt;&gt;100",E295/D295*100),"-")</f>
        <v>-</v>
      </c>
    </row>
    <row r="296" spans="1:6" ht="12.75" customHeight="1" x14ac:dyDescent="0.2">
      <c r="A296" s="62" t="s">
        <v>629</v>
      </c>
      <c r="B296" s="63" t="s">
        <v>632</v>
      </c>
      <c r="C296" s="267" t="s">
        <v>633</v>
      </c>
      <c r="D296" s="193">
        <v>0</v>
      </c>
      <c r="E296" s="193"/>
      <c r="F296" s="44" t="str">
        <f t="shared" si="68"/>
        <v>-</v>
      </c>
    </row>
    <row r="297" spans="1:6" ht="12.75" customHeight="1" x14ac:dyDescent="0.2">
      <c r="A297" s="62" t="s">
        <v>629</v>
      </c>
      <c r="B297" s="63" t="s">
        <v>634</v>
      </c>
      <c r="C297" s="267" t="s">
        <v>635</v>
      </c>
      <c r="D297" s="59">
        <f t="shared" ref="D297:E297" si="69">IF(D296&gt;=D295,D296-D295,0)</f>
        <v>0</v>
      </c>
      <c r="E297" s="59">
        <f t="shared" si="69"/>
        <v>0</v>
      </c>
      <c r="F297" s="44" t="str">
        <f t="shared" si="68"/>
        <v>-</v>
      </c>
    </row>
    <row r="298" spans="1:6" ht="12.75" customHeight="1" x14ac:dyDescent="0.2">
      <c r="A298" s="62" t="s">
        <v>629</v>
      </c>
      <c r="B298" s="63" t="s">
        <v>636</v>
      </c>
      <c r="C298" s="267" t="s">
        <v>637</v>
      </c>
      <c r="D298" s="59">
        <f t="shared" ref="D298:E298" si="70">IF(D295&gt;=D296,D295-D296,0)</f>
        <v>0</v>
      </c>
      <c r="E298" s="59">
        <f t="shared" si="70"/>
        <v>0</v>
      </c>
      <c r="F298" s="44" t="str">
        <f t="shared" si="68"/>
        <v>-</v>
      </c>
    </row>
    <row r="299" spans="1:6" ht="12.75" customHeight="1" x14ac:dyDescent="0.2">
      <c r="A299" s="62" t="s">
        <v>629</v>
      </c>
      <c r="B299" s="63" t="s">
        <v>638</v>
      </c>
      <c r="C299" s="267" t="s">
        <v>639</v>
      </c>
      <c r="D299" s="59">
        <f>D152-D297+D298</f>
        <v>2018594.26</v>
      </c>
      <c r="E299" s="59">
        <f>E152-E297+E298</f>
        <v>2227891.8400000003</v>
      </c>
      <c r="F299" s="44">
        <f t="shared" si="68"/>
        <v>110.36848187609532</v>
      </c>
    </row>
    <row r="300" spans="1:6" ht="12.75" customHeight="1" x14ac:dyDescent="0.2">
      <c r="A300" s="62" t="s">
        <v>629</v>
      </c>
      <c r="B300" s="63" t="s">
        <v>640</v>
      </c>
      <c r="C300" s="267" t="s">
        <v>641</v>
      </c>
      <c r="D300" s="59">
        <f>IF(D6&gt;=D299,D6-D299,0)</f>
        <v>0</v>
      </c>
      <c r="E300" s="59">
        <f>IF(E6&gt;=E299,E6-E299,0)</f>
        <v>376256.7099999995</v>
      </c>
      <c r="F300" s="44" t="str">
        <f t="shared" si="68"/>
        <v>-</v>
      </c>
    </row>
    <row r="301" spans="1:6" ht="12.75" customHeight="1" x14ac:dyDescent="0.2">
      <c r="A301" s="62" t="s">
        <v>629</v>
      </c>
      <c r="B301" s="63" t="s">
        <v>642</v>
      </c>
      <c r="C301" s="267" t="s">
        <v>643</v>
      </c>
      <c r="D301" s="59">
        <f>IF(D299&gt;=D6,D299-D6,0)</f>
        <v>310109</v>
      </c>
      <c r="E301" s="59">
        <f>IF(E299&gt;=E6,E299-E6,0)</f>
        <v>0</v>
      </c>
      <c r="F301" s="44">
        <f t="shared" si="68"/>
        <v>0</v>
      </c>
    </row>
    <row r="302" spans="1:6" ht="12.75" customHeight="1" x14ac:dyDescent="0.2">
      <c r="A302" s="62">
        <v>92211</v>
      </c>
      <c r="B302" s="63" t="s">
        <v>644</v>
      </c>
      <c r="C302" s="267" t="s">
        <v>645</v>
      </c>
      <c r="D302" s="193">
        <v>0</v>
      </c>
      <c r="E302" s="193">
        <v>0</v>
      </c>
      <c r="F302" s="44" t="str">
        <f t="shared" si="68"/>
        <v>-</v>
      </c>
    </row>
    <row r="303" spans="1:6" ht="12.75" customHeight="1" x14ac:dyDescent="0.2">
      <c r="A303" s="62">
        <v>92221</v>
      </c>
      <c r="B303" s="63" t="s">
        <v>646</v>
      </c>
      <c r="C303" s="267" t="s">
        <v>647</v>
      </c>
      <c r="D303" s="193">
        <v>0</v>
      </c>
      <c r="E303" s="193">
        <v>1285954.3400000001</v>
      </c>
      <c r="F303" s="44" t="str">
        <f t="shared" si="68"/>
        <v>-</v>
      </c>
    </row>
    <row r="304" spans="1:6" ht="12.75" customHeight="1" x14ac:dyDescent="0.2">
      <c r="A304" s="62">
        <v>96</v>
      </c>
      <c r="B304" s="228" t="s">
        <v>648</v>
      </c>
      <c r="C304" s="267" t="s">
        <v>649</v>
      </c>
      <c r="D304" s="193">
        <v>0</v>
      </c>
      <c r="E304" s="193">
        <v>0</v>
      </c>
      <c r="F304" s="44" t="str">
        <f t="shared" si="68"/>
        <v>-</v>
      </c>
    </row>
    <row r="305" spans="1:6" ht="12" x14ac:dyDescent="0.2">
      <c r="A305" s="62">
        <v>9661</v>
      </c>
      <c r="B305" s="228" t="s">
        <v>650</v>
      </c>
      <c r="C305" s="267" t="s">
        <v>651</v>
      </c>
      <c r="D305" s="193">
        <v>0</v>
      </c>
      <c r="E305" s="193">
        <v>0</v>
      </c>
      <c r="F305" s="44" t="str">
        <f t="shared" si="68"/>
        <v>-</v>
      </c>
    </row>
    <row r="306" spans="1:6" ht="12.75" customHeight="1" x14ac:dyDescent="0.2">
      <c r="A306" s="269" t="s">
        <v>652</v>
      </c>
      <c r="B306" s="183" t="s">
        <v>653</v>
      </c>
      <c r="C306" s="270" t="s">
        <v>652</v>
      </c>
      <c r="D306" s="195">
        <v>0</v>
      </c>
      <c r="E306" s="195">
        <v>0</v>
      </c>
      <c r="F306" s="60" t="str">
        <f t="shared" si="68"/>
        <v>-</v>
      </c>
    </row>
    <row r="307" spans="1:6" s="54" customFormat="1" ht="20.100000000000001" customHeight="1" x14ac:dyDescent="0.2">
      <c r="A307" s="362" t="s">
        <v>654</v>
      </c>
      <c r="B307" s="363"/>
      <c r="C307" s="170"/>
      <c r="D307" s="42"/>
      <c r="E307" s="42"/>
      <c r="F307" s="43"/>
    </row>
    <row r="308" spans="1:6" ht="12.75" customHeight="1" x14ac:dyDescent="0.2">
      <c r="A308" s="62">
        <v>7</v>
      </c>
      <c r="B308" s="63" t="s">
        <v>655</v>
      </c>
      <c r="C308" s="267" t="s">
        <v>656</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657</v>
      </c>
      <c r="C309" s="267" t="s">
        <v>658</v>
      </c>
      <c r="D309" s="59">
        <f t="shared" ref="D309:E309" si="73">D310+D314</f>
        <v>0</v>
      </c>
      <c r="E309" s="59">
        <f t="shared" si="73"/>
        <v>0</v>
      </c>
      <c r="F309" s="44" t="str">
        <f t="shared" si="72"/>
        <v>-</v>
      </c>
    </row>
    <row r="310" spans="1:6" ht="24" x14ac:dyDescent="0.2">
      <c r="A310" s="62">
        <v>711</v>
      </c>
      <c r="B310" s="63" t="s">
        <v>659</v>
      </c>
      <c r="C310" s="267" t="s">
        <v>660</v>
      </c>
      <c r="D310" s="59">
        <f t="shared" ref="D310:E310" si="74">SUM(D311:D313)</f>
        <v>0</v>
      </c>
      <c r="E310" s="59">
        <f t="shared" si="74"/>
        <v>0</v>
      </c>
      <c r="F310" s="44" t="str">
        <f t="shared" si="72"/>
        <v>-</v>
      </c>
    </row>
    <row r="311" spans="1:6" ht="12.75" customHeight="1" x14ac:dyDescent="0.2">
      <c r="A311" s="62">
        <v>7111</v>
      </c>
      <c r="B311" s="63" t="s">
        <v>661</v>
      </c>
      <c r="C311" s="267" t="s">
        <v>662</v>
      </c>
      <c r="D311" s="193">
        <v>0</v>
      </c>
      <c r="E311" s="193"/>
      <c r="F311" s="44" t="str">
        <f t="shared" si="72"/>
        <v>-</v>
      </c>
    </row>
    <row r="312" spans="1:6" ht="12.75" customHeight="1" x14ac:dyDescent="0.2">
      <c r="A312" s="62">
        <v>7112</v>
      </c>
      <c r="B312" s="63" t="s">
        <v>663</v>
      </c>
      <c r="C312" s="267" t="s">
        <v>664</v>
      </c>
      <c r="D312" s="193">
        <v>0</v>
      </c>
      <c r="E312" s="193"/>
      <c r="F312" s="44" t="str">
        <f t="shared" si="72"/>
        <v>-</v>
      </c>
    </row>
    <row r="313" spans="1:6" ht="12.75" customHeight="1" x14ac:dyDescent="0.2">
      <c r="A313" s="62">
        <v>7113</v>
      </c>
      <c r="B313" s="63" t="s">
        <v>665</v>
      </c>
      <c r="C313" s="267" t="s">
        <v>666</v>
      </c>
      <c r="D313" s="193">
        <v>0</v>
      </c>
      <c r="E313" s="193"/>
      <c r="F313" s="44" t="str">
        <f t="shared" si="72"/>
        <v>-</v>
      </c>
    </row>
    <row r="314" spans="1:6" ht="12.75" customHeight="1" x14ac:dyDescent="0.2">
      <c r="A314" s="62">
        <v>712</v>
      </c>
      <c r="B314" s="63" t="s">
        <v>667</v>
      </c>
      <c r="C314" s="267" t="s">
        <v>668</v>
      </c>
      <c r="D314" s="59">
        <f t="shared" ref="D314:E314" si="75">SUM(D315:D320)</f>
        <v>0</v>
      </c>
      <c r="E314" s="59">
        <f t="shared" si="75"/>
        <v>0</v>
      </c>
      <c r="F314" s="44" t="str">
        <f t="shared" si="72"/>
        <v>-</v>
      </c>
    </row>
    <row r="315" spans="1:6" ht="12.75" customHeight="1" x14ac:dyDescent="0.2">
      <c r="A315" s="62">
        <v>7121</v>
      </c>
      <c r="B315" s="63" t="s">
        <v>669</v>
      </c>
      <c r="C315" s="267" t="s">
        <v>670</v>
      </c>
      <c r="D315" s="193">
        <v>0</v>
      </c>
      <c r="E315" s="193"/>
      <c r="F315" s="44" t="str">
        <f t="shared" si="72"/>
        <v>-</v>
      </c>
    </row>
    <row r="316" spans="1:6" ht="12.75" customHeight="1" x14ac:dyDescent="0.2">
      <c r="A316" s="62">
        <v>7122</v>
      </c>
      <c r="B316" s="63" t="s">
        <v>671</v>
      </c>
      <c r="C316" s="267" t="s">
        <v>672</v>
      </c>
      <c r="D316" s="193">
        <v>0</v>
      </c>
      <c r="E316" s="193"/>
      <c r="F316" s="44" t="str">
        <f t="shared" si="72"/>
        <v>-</v>
      </c>
    </row>
    <row r="317" spans="1:6" ht="12.75" customHeight="1" x14ac:dyDescent="0.2">
      <c r="A317" s="62">
        <v>7123</v>
      </c>
      <c r="B317" s="63" t="s">
        <v>673</v>
      </c>
      <c r="C317" s="267" t="s">
        <v>674</v>
      </c>
      <c r="D317" s="193">
        <v>0</v>
      </c>
      <c r="E317" s="193"/>
      <c r="F317" s="44" t="str">
        <f t="shared" si="72"/>
        <v>-</v>
      </c>
    </row>
    <row r="318" spans="1:6" ht="12.75" customHeight="1" x14ac:dyDescent="0.2">
      <c r="A318" s="62">
        <v>7124</v>
      </c>
      <c r="B318" s="63" t="s">
        <v>675</v>
      </c>
      <c r="C318" s="267" t="s">
        <v>676</v>
      </c>
      <c r="D318" s="193">
        <v>0</v>
      </c>
      <c r="E318" s="193"/>
      <c r="F318" s="44" t="str">
        <f t="shared" si="72"/>
        <v>-</v>
      </c>
    </row>
    <row r="319" spans="1:6" ht="12.75" customHeight="1" x14ac:dyDescent="0.2">
      <c r="A319" s="62">
        <v>7125</v>
      </c>
      <c r="B319" s="63" t="s">
        <v>677</v>
      </c>
      <c r="C319" s="267" t="s">
        <v>678</v>
      </c>
      <c r="D319" s="193">
        <v>0</v>
      </c>
      <c r="E319" s="193"/>
      <c r="F319" s="44" t="str">
        <f t="shared" si="72"/>
        <v>-</v>
      </c>
    </row>
    <row r="320" spans="1:6" ht="12.75" customHeight="1" x14ac:dyDescent="0.2">
      <c r="A320" s="62">
        <v>7126</v>
      </c>
      <c r="B320" s="63" t="s">
        <v>679</v>
      </c>
      <c r="C320" s="267" t="s">
        <v>680</v>
      </c>
      <c r="D320" s="193">
        <v>0</v>
      </c>
      <c r="E320" s="193"/>
      <c r="F320" s="44" t="str">
        <f t="shared" si="72"/>
        <v>-</v>
      </c>
    </row>
    <row r="321" spans="1:6" ht="24" x14ac:dyDescent="0.2">
      <c r="A321" s="62">
        <v>72</v>
      </c>
      <c r="B321" s="182" t="s">
        <v>681</v>
      </c>
      <c r="C321" s="267" t="s">
        <v>682</v>
      </c>
      <c r="D321" s="59">
        <f t="shared" ref="D321:E321" si="76">D322+D327+D336+D341+D346+D349</f>
        <v>0</v>
      </c>
      <c r="E321" s="59">
        <f t="shared" si="76"/>
        <v>0</v>
      </c>
      <c r="F321" s="44" t="str">
        <f t="shared" si="72"/>
        <v>-</v>
      </c>
    </row>
    <row r="322" spans="1:6" ht="12.75" customHeight="1" x14ac:dyDescent="0.2">
      <c r="A322" s="62">
        <v>721</v>
      </c>
      <c r="B322" s="63" t="s">
        <v>683</v>
      </c>
      <c r="C322" s="267" t="s">
        <v>684</v>
      </c>
      <c r="D322" s="59">
        <f t="shared" ref="D322:E322" si="77">SUM(D323:D326)</f>
        <v>0</v>
      </c>
      <c r="E322" s="59">
        <f t="shared" si="77"/>
        <v>0</v>
      </c>
      <c r="F322" s="44" t="str">
        <f t="shared" si="72"/>
        <v>-</v>
      </c>
    </row>
    <row r="323" spans="1:6" ht="12.75" customHeight="1" x14ac:dyDescent="0.2">
      <c r="A323" s="62">
        <v>7211</v>
      </c>
      <c r="B323" s="63" t="s">
        <v>685</v>
      </c>
      <c r="C323" s="267" t="s">
        <v>686</v>
      </c>
      <c r="D323" s="193">
        <v>0</v>
      </c>
      <c r="E323" s="193"/>
      <c r="F323" s="44" t="str">
        <f t="shared" si="72"/>
        <v>-</v>
      </c>
    </row>
    <row r="324" spans="1:6" ht="12.75" customHeight="1" x14ac:dyDescent="0.2">
      <c r="A324" s="62">
        <v>7212</v>
      </c>
      <c r="B324" s="63" t="s">
        <v>687</v>
      </c>
      <c r="C324" s="267" t="s">
        <v>688</v>
      </c>
      <c r="D324" s="193">
        <v>0</v>
      </c>
      <c r="E324" s="193"/>
      <c r="F324" s="44" t="str">
        <f t="shared" si="72"/>
        <v>-</v>
      </c>
    </row>
    <row r="325" spans="1:6" ht="12.75" customHeight="1" x14ac:dyDescent="0.2">
      <c r="A325" s="62">
        <v>7213</v>
      </c>
      <c r="B325" s="63" t="s">
        <v>689</v>
      </c>
      <c r="C325" s="267" t="s">
        <v>690</v>
      </c>
      <c r="D325" s="193">
        <v>0</v>
      </c>
      <c r="E325" s="193"/>
      <c r="F325" s="44" t="str">
        <f t="shared" si="72"/>
        <v>-</v>
      </c>
    </row>
    <row r="326" spans="1:6" ht="12.75" customHeight="1" x14ac:dyDescent="0.2">
      <c r="A326" s="62">
        <v>7214</v>
      </c>
      <c r="B326" s="63" t="s">
        <v>691</v>
      </c>
      <c r="C326" s="267" t="s">
        <v>692</v>
      </c>
      <c r="D326" s="193">
        <v>0</v>
      </c>
      <c r="E326" s="193"/>
      <c r="F326" s="44" t="str">
        <f t="shared" si="72"/>
        <v>-</v>
      </c>
    </row>
    <row r="327" spans="1:6" ht="12.75" customHeight="1" x14ac:dyDescent="0.2">
      <c r="A327" s="62">
        <v>722</v>
      </c>
      <c r="B327" s="63" t="s">
        <v>693</v>
      </c>
      <c r="C327" s="267" t="s">
        <v>694</v>
      </c>
      <c r="D327" s="59">
        <f t="shared" ref="D327:E327" si="78">SUM(D328:D335)</f>
        <v>0</v>
      </c>
      <c r="E327" s="59">
        <f t="shared" si="78"/>
        <v>0</v>
      </c>
      <c r="F327" s="44" t="str">
        <f t="shared" si="72"/>
        <v>-</v>
      </c>
    </row>
    <row r="328" spans="1:6" ht="12.75" customHeight="1" x14ac:dyDescent="0.2">
      <c r="A328" s="62">
        <v>7221</v>
      </c>
      <c r="B328" s="63" t="s">
        <v>695</v>
      </c>
      <c r="C328" s="267" t="s">
        <v>696</v>
      </c>
      <c r="D328" s="193">
        <v>0</v>
      </c>
      <c r="E328" s="193"/>
      <c r="F328" s="44" t="str">
        <f t="shared" si="72"/>
        <v>-</v>
      </c>
    </row>
    <row r="329" spans="1:6" ht="12.75" customHeight="1" x14ac:dyDescent="0.2">
      <c r="A329" s="62">
        <v>7222</v>
      </c>
      <c r="B329" s="63" t="s">
        <v>697</v>
      </c>
      <c r="C329" s="267" t="s">
        <v>698</v>
      </c>
      <c r="D329" s="193">
        <v>0</v>
      </c>
      <c r="E329" s="193"/>
      <c r="F329" s="44" t="str">
        <f t="shared" si="72"/>
        <v>-</v>
      </c>
    </row>
    <row r="330" spans="1:6" ht="12.75" customHeight="1" x14ac:dyDescent="0.2">
      <c r="A330" s="62">
        <v>7223</v>
      </c>
      <c r="B330" s="63" t="s">
        <v>699</v>
      </c>
      <c r="C330" s="267" t="s">
        <v>700</v>
      </c>
      <c r="D330" s="193">
        <v>0</v>
      </c>
      <c r="E330" s="193"/>
      <c r="F330" s="44" t="str">
        <f t="shared" si="72"/>
        <v>-</v>
      </c>
    </row>
    <row r="331" spans="1:6" ht="12.75" customHeight="1" x14ac:dyDescent="0.2">
      <c r="A331" s="62">
        <v>7224</v>
      </c>
      <c r="B331" s="63" t="s">
        <v>701</v>
      </c>
      <c r="C331" s="267" t="s">
        <v>702</v>
      </c>
      <c r="D331" s="193">
        <v>0</v>
      </c>
      <c r="E331" s="193"/>
      <c r="F331" s="44" t="str">
        <f t="shared" si="72"/>
        <v>-</v>
      </c>
    </row>
    <row r="332" spans="1:6" ht="12.75" customHeight="1" x14ac:dyDescent="0.2">
      <c r="A332" s="69">
        <v>7225</v>
      </c>
      <c r="B332" s="64" t="s">
        <v>703</v>
      </c>
      <c r="C332" s="301" t="s">
        <v>704</v>
      </c>
      <c r="D332" s="191">
        <v>0</v>
      </c>
      <c r="E332" s="191"/>
      <c r="F332" s="44" t="str">
        <f t="shared" si="72"/>
        <v>-</v>
      </c>
    </row>
    <row r="333" spans="1:6" ht="12.75" customHeight="1" x14ac:dyDescent="0.2">
      <c r="A333" s="62">
        <v>7226</v>
      </c>
      <c r="B333" s="63" t="s">
        <v>705</v>
      </c>
      <c r="C333" s="267" t="s">
        <v>706</v>
      </c>
      <c r="D333" s="193">
        <v>0</v>
      </c>
      <c r="E333" s="193"/>
      <c r="F333" s="44" t="str">
        <f t="shared" si="72"/>
        <v>-</v>
      </c>
    </row>
    <row r="334" spans="1:6" ht="12.75" customHeight="1" x14ac:dyDescent="0.2">
      <c r="A334" s="62">
        <v>7227</v>
      </c>
      <c r="B334" s="63" t="s">
        <v>707</v>
      </c>
      <c r="C334" s="267" t="s">
        <v>708</v>
      </c>
      <c r="D334" s="193">
        <v>0</v>
      </c>
      <c r="E334" s="193"/>
      <c r="F334" s="44" t="str">
        <f t="shared" si="72"/>
        <v>-</v>
      </c>
    </row>
    <row r="335" spans="1:6" ht="12.75" customHeight="1" x14ac:dyDescent="0.2">
      <c r="A335" s="62" t="s">
        <v>709</v>
      </c>
      <c r="B335" s="63" t="s">
        <v>710</v>
      </c>
      <c r="C335" s="267" t="s">
        <v>709</v>
      </c>
      <c r="D335" s="193">
        <v>0</v>
      </c>
      <c r="E335" s="193"/>
      <c r="F335" s="44" t="str">
        <f t="shared" si="72"/>
        <v>-</v>
      </c>
    </row>
    <row r="336" spans="1:6" ht="12.75" customHeight="1" x14ac:dyDescent="0.2">
      <c r="A336" s="62">
        <v>723</v>
      </c>
      <c r="B336" s="182" t="s">
        <v>711</v>
      </c>
      <c r="C336" s="267" t="s">
        <v>712</v>
      </c>
      <c r="D336" s="59">
        <f t="shared" ref="D336:E336" si="79">SUM(D337:D340)</f>
        <v>0</v>
      </c>
      <c r="E336" s="59">
        <f t="shared" si="79"/>
        <v>0</v>
      </c>
      <c r="F336" s="44" t="str">
        <f t="shared" si="72"/>
        <v>-</v>
      </c>
    </row>
    <row r="337" spans="1:6" ht="12.75" customHeight="1" x14ac:dyDescent="0.2">
      <c r="A337" s="62">
        <v>7231</v>
      </c>
      <c r="B337" s="63" t="s">
        <v>713</v>
      </c>
      <c r="C337" s="267" t="s">
        <v>714</v>
      </c>
      <c r="D337" s="193">
        <v>0</v>
      </c>
      <c r="E337" s="193"/>
      <c r="F337" s="44" t="str">
        <f t="shared" si="72"/>
        <v>-</v>
      </c>
    </row>
    <row r="338" spans="1:6" ht="12.75" customHeight="1" x14ac:dyDescent="0.2">
      <c r="A338" s="62">
        <v>7232</v>
      </c>
      <c r="B338" s="63" t="s">
        <v>715</v>
      </c>
      <c r="C338" s="267" t="s">
        <v>716</v>
      </c>
      <c r="D338" s="193">
        <v>0</v>
      </c>
      <c r="E338" s="193"/>
      <c r="F338" s="44" t="str">
        <f t="shared" si="72"/>
        <v>-</v>
      </c>
    </row>
    <row r="339" spans="1:6" ht="12.75" customHeight="1" x14ac:dyDescent="0.2">
      <c r="A339" s="62">
        <v>7233</v>
      </c>
      <c r="B339" s="63" t="s">
        <v>717</v>
      </c>
      <c r="C339" s="267" t="s">
        <v>718</v>
      </c>
      <c r="D339" s="193">
        <v>0</v>
      </c>
      <c r="E339" s="193"/>
      <c r="F339" s="44" t="str">
        <f t="shared" si="72"/>
        <v>-</v>
      </c>
    </row>
    <row r="340" spans="1:6" ht="12.75" customHeight="1" x14ac:dyDescent="0.2">
      <c r="A340" s="62">
        <v>7234</v>
      </c>
      <c r="B340" s="182" t="s">
        <v>719</v>
      </c>
      <c r="C340" s="267" t="s">
        <v>720</v>
      </c>
      <c r="D340" s="193">
        <v>0</v>
      </c>
      <c r="E340" s="193"/>
      <c r="F340" s="44" t="str">
        <f t="shared" si="72"/>
        <v>-</v>
      </c>
    </row>
    <row r="341" spans="1:6" ht="24" x14ac:dyDescent="0.2">
      <c r="A341" s="62">
        <v>724</v>
      </c>
      <c r="B341" s="182" t="s">
        <v>721</v>
      </c>
      <c r="C341" s="267" t="s">
        <v>722</v>
      </c>
      <c r="D341" s="59">
        <f t="shared" ref="D341:E341" si="80">SUM(D342:D345)</f>
        <v>0</v>
      </c>
      <c r="E341" s="59">
        <f t="shared" si="80"/>
        <v>0</v>
      </c>
      <c r="F341" s="44" t="str">
        <f t="shared" si="72"/>
        <v>-</v>
      </c>
    </row>
    <row r="342" spans="1:6" ht="12.75" customHeight="1" x14ac:dyDescent="0.2">
      <c r="A342" s="62">
        <v>7241</v>
      </c>
      <c r="B342" s="63" t="s">
        <v>723</v>
      </c>
      <c r="C342" s="267" t="s">
        <v>724</v>
      </c>
      <c r="D342" s="193">
        <v>0</v>
      </c>
      <c r="E342" s="193"/>
      <c r="F342" s="44" t="str">
        <f t="shared" si="72"/>
        <v>-</v>
      </c>
    </row>
    <row r="343" spans="1:6" ht="12.75" customHeight="1" x14ac:dyDescent="0.2">
      <c r="A343" s="62">
        <v>7242</v>
      </c>
      <c r="B343" s="63" t="s">
        <v>725</v>
      </c>
      <c r="C343" s="267" t="s">
        <v>726</v>
      </c>
      <c r="D343" s="193">
        <v>0</v>
      </c>
      <c r="E343" s="193"/>
      <c r="F343" s="44" t="str">
        <f t="shared" si="72"/>
        <v>-</v>
      </c>
    </row>
    <row r="344" spans="1:6" ht="12.75" customHeight="1" x14ac:dyDescent="0.2">
      <c r="A344" s="62">
        <v>7243</v>
      </c>
      <c r="B344" s="63" t="s">
        <v>727</v>
      </c>
      <c r="C344" s="267" t="s">
        <v>728</v>
      </c>
      <c r="D344" s="193">
        <v>0</v>
      </c>
      <c r="E344" s="193"/>
      <c r="F344" s="44" t="str">
        <f t="shared" si="72"/>
        <v>-</v>
      </c>
    </row>
    <row r="345" spans="1:6" ht="12.75" customHeight="1" x14ac:dyDescent="0.2">
      <c r="A345" s="62">
        <v>7244</v>
      </c>
      <c r="B345" s="63" t="s">
        <v>729</v>
      </c>
      <c r="C345" s="267" t="s">
        <v>730</v>
      </c>
      <c r="D345" s="193">
        <v>0</v>
      </c>
      <c r="E345" s="193"/>
      <c r="F345" s="44" t="str">
        <f t="shared" si="72"/>
        <v>-</v>
      </c>
    </row>
    <row r="346" spans="1:6" ht="12.75" customHeight="1" x14ac:dyDescent="0.2">
      <c r="A346" s="62">
        <v>725</v>
      </c>
      <c r="B346" s="63" t="s">
        <v>731</v>
      </c>
      <c r="C346" s="267" t="s">
        <v>732</v>
      </c>
      <c r="D346" s="59">
        <f t="shared" ref="D346:E346" si="81">SUM(D347:D348)</f>
        <v>0</v>
      </c>
      <c r="E346" s="59">
        <f t="shared" si="81"/>
        <v>0</v>
      </c>
      <c r="F346" s="44" t="str">
        <f t="shared" si="72"/>
        <v>-</v>
      </c>
    </row>
    <row r="347" spans="1:6" ht="12.75" customHeight="1" x14ac:dyDescent="0.2">
      <c r="A347" s="62">
        <v>7251</v>
      </c>
      <c r="B347" s="63" t="s">
        <v>733</v>
      </c>
      <c r="C347" s="267" t="s">
        <v>734</v>
      </c>
      <c r="D347" s="193">
        <v>0</v>
      </c>
      <c r="E347" s="193"/>
      <c r="F347" s="44" t="str">
        <f t="shared" si="72"/>
        <v>-</v>
      </c>
    </row>
    <row r="348" spans="1:6" ht="12.75" customHeight="1" x14ac:dyDescent="0.2">
      <c r="A348" s="62">
        <v>7252</v>
      </c>
      <c r="B348" s="63" t="s">
        <v>735</v>
      </c>
      <c r="C348" s="267" t="s">
        <v>736</v>
      </c>
      <c r="D348" s="193">
        <v>0</v>
      </c>
      <c r="E348" s="193"/>
      <c r="F348" s="44" t="str">
        <f t="shared" si="72"/>
        <v>-</v>
      </c>
    </row>
    <row r="349" spans="1:6" ht="12.75" customHeight="1" x14ac:dyDescent="0.2">
      <c r="A349" s="62">
        <v>726</v>
      </c>
      <c r="B349" s="63" t="s">
        <v>737</v>
      </c>
      <c r="C349" s="267" t="s">
        <v>738</v>
      </c>
      <c r="D349" s="59">
        <f t="shared" ref="D349:E349" si="82">SUM(D350:D353)</f>
        <v>0</v>
      </c>
      <c r="E349" s="59">
        <f t="shared" si="82"/>
        <v>0</v>
      </c>
      <c r="F349" s="44" t="str">
        <f t="shared" si="72"/>
        <v>-</v>
      </c>
    </row>
    <row r="350" spans="1:6" ht="12.75" customHeight="1" x14ac:dyDescent="0.2">
      <c r="A350" s="62">
        <v>7261</v>
      </c>
      <c r="B350" s="63" t="s">
        <v>739</v>
      </c>
      <c r="C350" s="267" t="s">
        <v>740</v>
      </c>
      <c r="D350" s="193">
        <v>0</v>
      </c>
      <c r="E350" s="193"/>
      <c r="F350" s="44" t="str">
        <f t="shared" si="72"/>
        <v>-</v>
      </c>
    </row>
    <row r="351" spans="1:6" ht="12.75" customHeight="1" x14ac:dyDescent="0.2">
      <c r="A351" s="62">
        <v>7262</v>
      </c>
      <c r="B351" s="63" t="s">
        <v>741</v>
      </c>
      <c r="C351" s="267" t="s">
        <v>742</v>
      </c>
      <c r="D351" s="193">
        <v>0</v>
      </c>
      <c r="E351" s="193"/>
      <c r="F351" s="44" t="str">
        <f t="shared" si="72"/>
        <v>-</v>
      </c>
    </row>
    <row r="352" spans="1:6" ht="12.75" customHeight="1" x14ac:dyDescent="0.2">
      <c r="A352" s="62">
        <v>7263</v>
      </c>
      <c r="B352" s="63" t="s">
        <v>743</v>
      </c>
      <c r="C352" s="267" t="s">
        <v>744</v>
      </c>
      <c r="D352" s="193">
        <v>0</v>
      </c>
      <c r="E352" s="193"/>
      <c r="F352" s="44" t="str">
        <f t="shared" si="72"/>
        <v>-</v>
      </c>
    </row>
    <row r="353" spans="1:6" ht="12.75" customHeight="1" x14ac:dyDescent="0.2">
      <c r="A353" s="62">
        <v>7264</v>
      </c>
      <c r="B353" s="63" t="s">
        <v>745</v>
      </c>
      <c r="C353" s="267" t="s">
        <v>746</v>
      </c>
      <c r="D353" s="193">
        <v>0</v>
      </c>
      <c r="E353" s="193"/>
      <c r="F353" s="44" t="str">
        <f t="shared" si="72"/>
        <v>-</v>
      </c>
    </row>
    <row r="354" spans="1:6" ht="24" x14ac:dyDescent="0.2">
      <c r="A354" s="62">
        <v>73</v>
      </c>
      <c r="B354" s="63" t="s">
        <v>747</v>
      </c>
      <c r="C354" s="267" t="s">
        <v>748</v>
      </c>
      <c r="D354" s="59">
        <f t="shared" ref="D354:E354" si="83">D355</f>
        <v>0</v>
      </c>
      <c r="E354" s="59">
        <f t="shared" si="83"/>
        <v>0</v>
      </c>
      <c r="F354" s="44" t="str">
        <f t="shared" si="72"/>
        <v>-</v>
      </c>
    </row>
    <row r="355" spans="1:6" ht="24" x14ac:dyDescent="0.2">
      <c r="A355" s="62">
        <v>731</v>
      </c>
      <c r="B355" s="63" t="s">
        <v>749</v>
      </c>
      <c r="C355" s="267" t="s">
        <v>750</v>
      </c>
      <c r="D355" s="59">
        <f t="shared" ref="D355:E355" si="84">SUM(D356:D357)</f>
        <v>0</v>
      </c>
      <c r="E355" s="59">
        <f t="shared" si="84"/>
        <v>0</v>
      </c>
      <c r="F355" s="44" t="str">
        <f t="shared" si="72"/>
        <v>-</v>
      </c>
    </row>
    <row r="356" spans="1:6" ht="12.75" customHeight="1" x14ac:dyDescent="0.2">
      <c r="A356" s="62">
        <v>7311</v>
      </c>
      <c r="B356" s="63" t="s">
        <v>751</v>
      </c>
      <c r="C356" s="267" t="s">
        <v>752</v>
      </c>
      <c r="D356" s="193">
        <v>0</v>
      </c>
      <c r="E356" s="193"/>
      <c r="F356" s="44" t="str">
        <f t="shared" si="72"/>
        <v>-</v>
      </c>
    </row>
    <row r="357" spans="1:6" ht="12.75" customHeight="1" x14ac:dyDescent="0.2">
      <c r="A357" s="62">
        <v>7312</v>
      </c>
      <c r="B357" s="63" t="s">
        <v>753</v>
      </c>
      <c r="C357" s="267" t="s">
        <v>754</v>
      </c>
      <c r="D357" s="193">
        <v>0</v>
      </c>
      <c r="E357" s="193"/>
      <c r="F357" s="44" t="str">
        <f t="shared" si="72"/>
        <v>-</v>
      </c>
    </row>
    <row r="358" spans="1:6" ht="12.75" customHeight="1" x14ac:dyDescent="0.2">
      <c r="A358" s="62">
        <v>74</v>
      </c>
      <c r="B358" s="63" t="s">
        <v>755</v>
      </c>
      <c r="C358" s="267" t="s">
        <v>756</v>
      </c>
      <c r="D358" s="59">
        <f t="shared" ref="D358:E358" si="85">D359</f>
        <v>0</v>
      </c>
      <c r="E358" s="59">
        <f t="shared" si="85"/>
        <v>0</v>
      </c>
      <c r="F358" s="44" t="str">
        <f t="shared" si="72"/>
        <v>-</v>
      </c>
    </row>
    <row r="359" spans="1:6" ht="12.75" customHeight="1" x14ac:dyDescent="0.2">
      <c r="A359" s="62">
        <v>741</v>
      </c>
      <c r="B359" s="63" t="s">
        <v>757</v>
      </c>
      <c r="C359" s="267" t="s">
        <v>758</v>
      </c>
      <c r="D359" s="193">
        <v>0</v>
      </c>
      <c r="E359" s="193"/>
      <c r="F359" s="44" t="str">
        <f t="shared" si="72"/>
        <v>-</v>
      </c>
    </row>
    <row r="360" spans="1:6" ht="12.75" customHeight="1" x14ac:dyDescent="0.2">
      <c r="A360" s="62">
        <v>4</v>
      </c>
      <c r="B360" s="63" t="s">
        <v>759</v>
      </c>
      <c r="C360" s="267" t="s">
        <v>760</v>
      </c>
      <c r="D360" s="59">
        <f t="shared" ref="D360:E360" si="86">D361+D373+D406+D410+D412</f>
        <v>1552.47</v>
      </c>
      <c r="E360" s="59">
        <f t="shared" si="86"/>
        <v>189556.1</v>
      </c>
      <c r="F360" s="44" t="str">
        <f t="shared" si="72"/>
        <v>&gt;&gt;100</v>
      </c>
    </row>
    <row r="361" spans="1:6" ht="12.75" customHeight="1" x14ac:dyDescent="0.2">
      <c r="A361" s="62">
        <v>41</v>
      </c>
      <c r="B361" s="63" t="s">
        <v>761</v>
      </c>
      <c r="C361" s="267" t="s">
        <v>762</v>
      </c>
      <c r="D361" s="59">
        <f t="shared" ref="D361:E361" si="87">D362+D366</f>
        <v>0</v>
      </c>
      <c r="E361" s="59">
        <f t="shared" si="87"/>
        <v>0</v>
      </c>
      <c r="F361" s="44" t="str">
        <f t="shared" si="72"/>
        <v>-</v>
      </c>
    </row>
    <row r="362" spans="1:6" ht="12.75" customHeight="1" x14ac:dyDescent="0.2">
      <c r="A362" s="62">
        <v>411</v>
      </c>
      <c r="B362" s="63" t="s">
        <v>763</v>
      </c>
      <c r="C362" s="267" t="s">
        <v>764</v>
      </c>
      <c r="D362" s="59">
        <f t="shared" ref="D362:E362" si="88">SUM(D363:D365)</f>
        <v>0</v>
      </c>
      <c r="E362" s="59">
        <f t="shared" si="88"/>
        <v>0</v>
      </c>
      <c r="F362" s="44" t="str">
        <f t="shared" si="72"/>
        <v>-</v>
      </c>
    </row>
    <row r="363" spans="1:6" ht="12.75" customHeight="1" x14ac:dyDescent="0.2">
      <c r="A363" s="62">
        <v>4111</v>
      </c>
      <c r="B363" s="63" t="s">
        <v>661</v>
      </c>
      <c r="C363" s="267" t="s">
        <v>765</v>
      </c>
      <c r="D363" s="193">
        <v>0</v>
      </c>
      <c r="E363" s="193"/>
      <c r="F363" s="44" t="str">
        <f t="shared" si="72"/>
        <v>-</v>
      </c>
    </row>
    <row r="364" spans="1:6" ht="12.75" customHeight="1" x14ac:dyDescent="0.2">
      <c r="A364" s="62">
        <v>4112</v>
      </c>
      <c r="B364" s="63" t="s">
        <v>663</v>
      </c>
      <c r="C364" s="267" t="s">
        <v>766</v>
      </c>
      <c r="D364" s="193">
        <v>0</v>
      </c>
      <c r="E364" s="193"/>
      <c r="F364" s="44" t="str">
        <f t="shared" si="72"/>
        <v>-</v>
      </c>
    </row>
    <row r="365" spans="1:6" ht="12.75" customHeight="1" x14ac:dyDescent="0.2">
      <c r="A365" s="62">
        <v>4113</v>
      </c>
      <c r="B365" s="63" t="s">
        <v>767</v>
      </c>
      <c r="C365" s="267" t="s">
        <v>768</v>
      </c>
      <c r="D365" s="193">
        <v>0</v>
      </c>
      <c r="E365" s="193"/>
      <c r="F365" s="44" t="str">
        <f t="shared" si="72"/>
        <v>-</v>
      </c>
    </row>
    <row r="366" spans="1:6" ht="12.75" customHeight="1" x14ac:dyDescent="0.2">
      <c r="A366" s="62">
        <v>412</v>
      </c>
      <c r="B366" s="63" t="s">
        <v>769</v>
      </c>
      <c r="C366" s="267" t="s">
        <v>770</v>
      </c>
      <c r="D366" s="59">
        <f t="shared" ref="D366:E366" si="89">SUM(D367:D372)</f>
        <v>0</v>
      </c>
      <c r="E366" s="59">
        <f t="shared" si="89"/>
        <v>0</v>
      </c>
      <c r="F366" s="44" t="str">
        <f t="shared" si="72"/>
        <v>-</v>
      </c>
    </row>
    <row r="367" spans="1:6" ht="12.75" customHeight="1" x14ac:dyDescent="0.2">
      <c r="A367" s="62">
        <v>4121</v>
      </c>
      <c r="B367" s="63" t="s">
        <v>669</v>
      </c>
      <c r="C367" s="267" t="s">
        <v>771</v>
      </c>
      <c r="D367" s="193">
        <v>0</v>
      </c>
      <c r="E367" s="193"/>
      <c r="F367" s="44" t="str">
        <f t="shared" si="72"/>
        <v>-</v>
      </c>
    </row>
    <row r="368" spans="1:6" ht="12.75" customHeight="1" x14ac:dyDescent="0.2">
      <c r="A368" s="62">
        <v>4122</v>
      </c>
      <c r="B368" s="63" t="s">
        <v>671</v>
      </c>
      <c r="C368" s="267" t="s">
        <v>772</v>
      </c>
      <c r="D368" s="193">
        <v>0</v>
      </c>
      <c r="E368" s="193"/>
      <c r="F368" s="44" t="str">
        <f t="shared" si="72"/>
        <v>-</v>
      </c>
    </row>
    <row r="369" spans="1:6" ht="12.75" customHeight="1" x14ac:dyDescent="0.2">
      <c r="A369" s="62">
        <v>4123</v>
      </c>
      <c r="B369" s="63" t="s">
        <v>673</v>
      </c>
      <c r="C369" s="267" t="s">
        <v>773</v>
      </c>
      <c r="D369" s="193">
        <v>0</v>
      </c>
      <c r="E369" s="193"/>
      <c r="F369" s="44" t="str">
        <f t="shared" si="72"/>
        <v>-</v>
      </c>
    </row>
    <row r="370" spans="1:6" ht="12.75" customHeight="1" x14ac:dyDescent="0.2">
      <c r="A370" s="62">
        <v>4124</v>
      </c>
      <c r="B370" s="63" t="s">
        <v>675</v>
      </c>
      <c r="C370" s="267" t="s">
        <v>774</v>
      </c>
      <c r="D370" s="193">
        <v>0</v>
      </c>
      <c r="E370" s="193"/>
      <c r="F370" s="44" t="str">
        <f t="shared" si="72"/>
        <v>-</v>
      </c>
    </row>
    <row r="371" spans="1:6" ht="12.75" customHeight="1" x14ac:dyDescent="0.2">
      <c r="A371" s="62">
        <v>4125</v>
      </c>
      <c r="B371" s="63" t="s">
        <v>677</v>
      </c>
      <c r="C371" s="267" t="s">
        <v>775</v>
      </c>
      <c r="D371" s="193">
        <v>0</v>
      </c>
      <c r="E371" s="193"/>
      <c r="F371" s="44" t="str">
        <f t="shared" si="72"/>
        <v>-</v>
      </c>
    </row>
    <row r="372" spans="1:6" ht="12.75" customHeight="1" x14ac:dyDescent="0.2">
      <c r="A372" s="62">
        <v>4126</v>
      </c>
      <c r="B372" s="63" t="s">
        <v>679</v>
      </c>
      <c r="C372" s="267" t="s">
        <v>776</v>
      </c>
      <c r="D372" s="193">
        <v>0</v>
      </c>
      <c r="E372" s="193"/>
      <c r="F372" s="44" t="str">
        <f t="shared" si="72"/>
        <v>-</v>
      </c>
    </row>
    <row r="373" spans="1:6" ht="24" x14ac:dyDescent="0.2">
      <c r="A373" s="62">
        <v>42</v>
      </c>
      <c r="B373" s="182" t="s">
        <v>777</v>
      </c>
      <c r="C373" s="267" t="s">
        <v>778</v>
      </c>
      <c r="D373" s="59">
        <f t="shared" ref="D373:E373" si="90">D374+D379+D388+D393+D398+D401</f>
        <v>1552.47</v>
      </c>
      <c r="E373" s="59">
        <f t="shared" si="90"/>
        <v>189556.1</v>
      </c>
      <c r="F373" s="44" t="str">
        <f t="shared" si="72"/>
        <v>&gt;&gt;100</v>
      </c>
    </row>
    <row r="374" spans="1:6" ht="12.75" customHeight="1" x14ac:dyDescent="0.2">
      <c r="A374" s="62">
        <v>421</v>
      </c>
      <c r="B374" s="63" t="s">
        <v>779</v>
      </c>
      <c r="C374" s="267" t="s">
        <v>780</v>
      </c>
      <c r="D374" s="59">
        <f t="shared" ref="D374:E374" si="91">SUM(D375:D378)</f>
        <v>134.99</v>
      </c>
      <c r="E374" s="59">
        <f t="shared" si="91"/>
        <v>0</v>
      </c>
      <c r="F374" s="44">
        <f t="shared" si="72"/>
        <v>0</v>
      </c>
    </row>
    <row r="375" spans="1:6" ht="12.75" customHeight="1" x14ac:dyDescent="0.2">
      <c r="A375" s="62">
        <v>4211</v>
      </c>
      <c r="B375" s="63" t="s">
        <v>685</v>
      </c>
      <c r="C375" s="267" t="s">
        <v>781</v>
      </c>
      <c r="D375" s="193">
        <v>134.99</v>
      </c>
      <c r="E375" s="193"/>
      <c r="F375" s="44">
        <f t="shared" si="72"/>
        <v>0</v>
      </c>
    </row>
    <row r="376" spans="1:6" ht="12.75" customHeight="1" x14ac:dyDescent="0.2">
      <c r="A376" s="62">
        <v>4212</v>
      </c>
      <c r="B376" s="63" t="s">
        <v>687</v>
      </c>
      <c r="C376" s="267" t="s">
        <v>782</v>
      </c>
      <c r="D376" s="193">
        <v>0</v>
      </c>
      <c r="E376" s="193"/>
      <c r="F376" s="44" t="str">
        <f t="shared" si="72"/>
        <v>-</v>
      </c>
    </row>
    <row r="377" spans="1:6" ht="12.75" customHeight="1" x14ac:dyDescent="0.2">
      <c r="A377" s="62">
        <v>4213</v>
      </c>
      <c r="B377" s="63" t="s">
        <v>689</v>
      </c>
      <c r="C377" s="267" t="s">
        <v>783</v>
      </c>
      <c r="D377" s="193">
        <v>0</v>
      </c>
      <c r="E377" s="193"/>
      <c r="F377" s="44" t="str">
        <f t="shared" si="72"/>
        <v>-</v>
      </c>
    </row>
    <row r="378" spans="1:6" ht="12.75" customHeight="1" x14ac:dyDescent="0.2">
      <c r="A378" s="62">
        <v>4214</v>
      </c>
      <c r="B378" s="63" t="s">
        <v>691</v>
      </c>
      <c r="C378" s="267" t="s">
        <v>784</v>
      </c>
      <c r="D378" s="193">
        <v>0</v>
      </c>
      <c r="E378" s="193"/>
      <c r="F378" s="44" t="str">
        <f t="shared" si="72"/>
        <v>-</v>
      </c>
    </row>
    <row r="379" spans="1:6" ht="12.75" customHeight="1" x14ac:dyDescent="0.2">
      <c r="A379" s="62">
        <v>422</v>
      </c>
      <c r="B379" s="63" t="s">
        <v>785</v>
      </c>
      <c r="C379" s="267" t="s">
        <v>786</v>
      </c>
      <c r="D379" s="59">
        <f t="shared" ref="D379:E379" si="92">SUM(D380:D387)</f>
        <v>1417.48</v>
      </c>
      <c r="E379" s="59">
        <f t="shared" si="92"/>
        <v>189556.1</v>
      </c>
      <c r="F379" s="44" t="str">
        <f t="shared" si="72"/>
        <v>&gt;&gt;100</v>
      </c>
    </row>
    <row r="380" spans="1:6" ht="12.75" customHeight="1" x14ac:dyDescent="0.2">
      <c r="A380" s="62">
        <v>4221</v>
      </c>
      <c r="B380" s="63" t="s">
        <v>695</v>
      </c>
      <c r="C380" s="267" t="s">
        <v>787</v>
      </c>
      <c r="D380" s="193">
        <v>0</v>
      </c>
      <c r="E380" s="193">
        <v>2251.9</v>
      </c>
      <c r="F380" s="44" t="str">
        <f t="shared" si="72"/>
        <v>-</v>
      </c>
    </row>
    <row r="381" spans="1:6" ht="12.75" customHeight="1" x14ac:dyDescent="0.2">
      <c r="A381" s="62">
        <v>4222</v>
      </c>
      <c r="B381" s="63" t="s">
        <v>788</v>
      </c>
      <c r="C381" s="267" t="s">
        <v>789</v>
      </c>
      <c r="D381" s="193">
        <v>0</v>
      </c>
      <c r="E381" s="193"/>
      <c r="F381" s="44" t="str">
        <f t="shared" si="72"/>
        <v>-</v>
      </c>
    </row>
    <row r="382" spans="1:6" ht="12.75" customHeight="1" x14ac:dyDescent="0.2">
      <c r="A382" s="62">
        <v>4223</v>
      </c>
      <c r="B382" s="63" t="s">
        <v>699</v>
      </c>
      <c r="C382" s="267" t="s">
        <v>790</v>
      </c>
      <c r="D382" s="193">
        <v>0</v>
      </c>
      <c r="E382" s="193">
        <v>6079.2</v>
      </c>
      <c r="F382" s="44" t="str">
        <f t="shared" si="72"/>
        <v>-</v>
      </c>
    </row>
    <row r="383" spans="1:6" ht="12.75" customHeight="1" x14ac:dyDescent="0.2">
      <c r="A383" s="62">
        <v>4224</v>
      </c>
      <c r="B383" s="63" t="s">
        <v>701</v>
      </c>
      <c r="C383" s="267" t="s">
        <v>791</v>
      </c>
      <c r="D383" s="193">
        <v>1417.48</v>
      </c>
      <c r="E383" s="193">
        <v>181225</v>
      </c>
      <c r="F383" s="44" t="str">
        <f t="shared" si="72"/>
        <v>&gt;&gt;100</v>
      </c>
    </row>
    <row r="384" spans="1:6" ht="12.75" customHeight="1" x14ac:dyDescent="0.2">
      <c r="A384" s="69">
        <v>4225</v>
      </c>
      <c r="B384" s="64" t="s">
        <v>703</v>
      </c>
      <c r="C384" s="301" t="s">
        <v>792</v>
      </c>
      <c r="D384" s="191">
        <v>0</v>
      </c>
      <c r="E384" s="191"/>
      <c r="F384" s="70" t="str">
        <f t="shared" si="72"/>
        <v>-</v>
      </c>
    </row>
    <row r="385" spans="1:6" ht="12.75" customHeight="1" x14ac:dyDescent="0.2">
      <c r="A385" s="62">
        <v>4226</v>
      </c>
      <c r="B385" s="63" t="s">
        <v>705</v>
      </c>
      <c r="C385" s="267" t="s">
        <v>793</v>
      </c>
      <c r="D385" s="193">
        <v>0</v>
      </c>
      <c r="E385" s="193"/>
      <c r="F385" s="44" t="str">
        <f t="shared" si="72"/>
        <v>-</v>
      </c>
    </row>
    <row r="386" spans="1:6" ht="12.75" customHeight="1" x14ac:dyDescent="0.2">
      <c r="A386" s="62">
        <v>4227</v>
      </c>
      <c r="B386" s="182" t="s">
        <v>707</v>
      </c>
      <c r="C386" s="267" t="s">
        <v>794</v>
      </c>
      <c r="D386" s="193">
        <v>0</v>
      </c>
      <c r="E386" s="193"/>
      <c r="F386" s="44" t="str">
        <f t="shared" si="72"/>
        <v>-</v>
      </c>
    </row>
    <row r="387" spans="1:6" ht="12.75" customHeight="1" x14ac:dyDescent="0.2">
      <c r="A387" s="62" t="s">
        <v>795</v>
      </c>
      <c r="B387" s="182" t="s">
        <v>710</v>
      </c>
      <c r="C387" s="267" t="s">
        <v>795</v>
      </c>
      <c r="D387" s="193">
        <v>0</v>
      </c>
      <c r="E387" s="193"/>
      <c r="F387" s="44" t="str">
        <f t="shared" si="72"/>
        <v>-</v>
      </c>
    </row>
    <row r="388" spans="1:6" ht="12.75" customHeight="1" x14ac:dyDescent="0.2">
      <c r="A388" s="62">
        <v>423</v>
      </c>
      <c r="B388" s="63" t="s">
        <v>796</v>
      </c>
      <c r="C388" s="267" t="s">
        <v>797</v>
      </c>
      <c r="D388" s="59">
        <f t="shared" ref="D388:E388" si="93">SUM(D389:D392)</f>
        <v>0</v>
      </c>
      <c r="E388" s="59">
        <f t="shared" si="93"/>
        <v>0</v>
      </c>
      <c r="F388" s="44" t="str">
        <f t="shared" si="72"/>
        <v>-</v>
      </c>
    </row>
    <row r="389" spans="1:6" ht="12.75" customHeight="1" x14ac:dyDescent="0.2">
      <c r="A389" s="62">
        <v>4231</v>
      </c>
      <c r="B389" s="63" t="s">
        <v>713</v>
      </c>
      <c r="C389" s="267" t="s">
        <v>798</v>
      </c>
      <c r="D389" s="193">
        <v>0</v>
      </c>
      <c r="E389" s="193"/>
      <c r="F389" s="44" t="str">
        <f t="shared" si="72"/>
        <v>-</v>
      </c>
    </row>
    <row r="390" spans="1:6" ht="12.75" customHeight="1" x14ac:dyDescent="0.2">
      <c r="A390" s="62">
        <v>4232</v>
      </c>
      <c r="B390" s="63" t="s">
        <v>715</v>
      </c>
      <c r="C390" s="267" t="s">
        <v>799</v>
      </c>
      <c r="D390" s="193">
        <v>0</v>
      </c>
      <c r="E390" s="193"/>
      <c r="F390" s="44" t="str">
        <f t="shared" si="72"/>
        <v>-</v>
      </c>
    </row>
    <row r="391" spans="1:6" ht="12.75" customHeight="1" x14ac:dyDescent="0.2">
      <c r="A391" s="62">
        <v>4233</v>
      </c>
      <c r="B391" s="63" t="s">
        <v>717</v>
      </c>
      <c r="C391" s="267" t="s">
        <v>800</v>
      </c>
      <c r="D391" s="193">
        <v>0</v>
      </c>
      <c r="E391" s="193"/>
      <c r="F391" s="44" t="str">
        <f t="shared" si="72"/>
        <v>-</v>
      </c>
    </row>
    <row r="392" spans="1:6" ht="12.75" customHeight="1" x14ac:dyDescent="0.2">
      <c r="A392" s="62">
        <v>4234</v>
      </c>
      <c r="B392" s="182" t="s">
        <v>719</v>
      </c>
      <c r="C392" s="267" t="s">
        <v>801</v>
      </c>
      <c r="D392" s="193">
        <v>0</v>
      </c>
      <c r="E392" s="193"/>
      <c r="F392" s="44" t="str">
        <f t="shared" si="72"/>
        <v>-</v>
      </c>
    </row>
    <row r="393" spans="1:6" ht="12.75" customHeight="1" x14ac:dyDescent="0.2">
      <c r="A393" s="62">
        <v>424</v>
      </c>
      <c r="B393" s="63" t="s">
        <v>802</v>
      </c>
      <c r="C393" s="267" t="s">
        <v>803</v>
      </c>
      <c r="D393" s="59">
        <f t="shared" ref="D393:E393" si="94">SUM(D394:D397)</f>
        <v>0</v>
      </c>
      <c r="E393" s="59">
        <f t="shared" si="94"/>
        <v>0</v>
      </c>
      <c r="F393" s="44" t="str">
        <f t="shared" si="72"/>
        <v>-</v>
      </c>
    </row>
    <row r="394" spans="1:6" ht="12.75" customHeight="1" x14ac:dyDescent="0.2">
      <c r="A394" s="62">
        <v>4241</v>
      </c>
      <c r="B394" s="63" t="s">
        <v>804</v>
      </c>
      <c r="C394" s="267" t="s">
        <v>805</v>
      </c>
      <c r="D394" s="193">
        <v>0</v>
      </c>
      <c r="E394" s="193"/>
      <c r="F394" s="44" t="str">
        <f t="shared" si="72"/>
        <v>-</v>
      </c>
    </row>
    <row r="395" spans="1:6" ht="12.75" customHeight="1" x14ac:dyDescent="0.2">
      <c r="A395" s="62">
        <v>4242</v>
      </c>
      <c r="B395" s="63" t="s">
        <v>725</v>
      </c>
      <c r="C395" s="267" t="s">
        <v>806</v>
      </c>
      <c r="D395" s="193">
        <v>0</v>
      </c>
      <c r="E395" s="193"/>
      <c r="F395" s="44" t="str">
        <f t="shared" si="72"/>
        <v>-</v>
      </c>
    </row>
    <row r="396" spans="1:6" ht="12.75" customHeight="1" x14ac:dyDescent="0.2">
      <c r="A396" s="62">
        <v>4243</v>
      </c>
      <c r="B396" s="63" t="s">
        <v>727</v>
      </c>
      <c r="C396" s="267" t="s">
        <v>807</v>
      </c>
      <c r="D396" s="193">
        <v>0</v>
      </c>
      <c r="E396" s="193"/>
      <c r="F396" s="44" t="str">
        <f t="shared" si="72"/>
        <v>-</v>
      </c>
    </row>
    <row r="397" spans="1:6" ht="12.75" customHeight="1" x14ac:dyDescent="0.2">
      <c r="A397" s="62">
        <v>4244</v>
      </c>
      <c r="B397" s="63" t="s">
        <v>729</v>
      </c>
      <c r="C397" s="267" t="s">
        <v>808</v>
      </c>
      <c r="D397" s="193">
        <v>0</v>
      </c>
      <c r="E397" s="193"/>
      <c r="F397" s="44" t="str">
        <f t="shared" si="72"/>
        <v>-</v>
      </c>
    </row>
    <row r="398" spans="1:6" ht="12.75" customHeight="1" x14ac:dyDescent="0.2">
      <c r="A398" s="62">
        <v>425</v>
      </c>
      <c r="B398" s="63" t="s">
        <v>809</v>
      </c>
      <c r="C398" s="267" t="s">
        <v>810</v>
      </c>
      <c r="D398" s="59">
        <f t="shared" ref="D398:E398" si="95">SUM(D399:D400)</f>
        <v>0</v>
      </c>
      <c r="E398" s="59">
        <f t="shared" si="95"/>
        <v>0</v>
      </c>
      <c r="F398" s="44" t="str">
        <f t="shared" si="72"/>
        <v>-</v>
      </c>
    </row>
    <row r="399" spans="1:6" ht="12.75" customHeight="1" x14ac:dyDescent="0.2">
      <c r="A399" s="62">
        <v>4251</v>
      </c>
      <c r="B399" s="63" t="s">
        <v>811</v>
      </c>
      <c r="C399" s="267" t="s">
        <v>812</v>
      </c>
      <c r="D399" s="193">
        <v>0</v>
      </c>
      <c r="E399" s="193"/>
      <c r="F399" s="44" t="str">
        <f t="shared" si="72"/>
        <v>-</v>
      </c>
    </row>
    <row r="400" spans="1:6" ht="12.75" customHeight="1" x14ac:dyDescent="0.2">
      <c r="A400" s="62">
        <v>4252</v>
      </c>
      <c r="B400" s="63" t="s">
        <v>735</v>
      </c>
      <c r="C400" s="267" t="s">
        <v>813</v>
      </c>
      <c r="D400" s="193">
        <v>0</v>
      </c>
      <c r="E400" s="193"/>
      <c r="F400" s="44" t="str">
        <f t="shared" si="72"/>
        <v>-</v>
      </c>
    </row>
    <row r="401" spans="1:6" ht="12.75" customHeight="1" x14ac:dyDescent="0.2">
      <c r="A401" s="62">
        <v>426</v>
      </c>
      <c r="B401" s="63" t="s">
        <v>814</v>
      </c>
      <c r="C401" s="267" t="s">
        <v>815</v>
      </c>
      <c r="D401" s="59">
        <f t="shared" ref="D401:E401" si="96">SUM(D402:D405)</f>
        <v>0</v>
      </c>
      <c r="E401" s="59">
        <f t="shared" si="96"/>
        <v>0</v>
      </c>
      <c r="F401" s="44" t="str">
        <f t="shared" si="72"/>
        <v>-</v>
      </c>
    </row>
    <row r="402" spans="1:6" ht="12.75" customHeight="1" x14ac:dyDescent="0.2">
      <c r="A402" s="62">
        <v>4261</v>
      </c>
      <c r="B402" s="63" t="s">
        <v>739</v>
      </c>
      <c r="C402" s="267" t="s">
        <v>816</v>
      </c>
      <c r="D402" s="193">
        <v>0</v>
      </c>
      <c r="E402" s="193"/>
      <c r="F402" s="44" t="str">
        <f t="shared" si="72"/>
        <v>-</v>
      </c>
    </row>
    <row r="403" spans="1:6" ht="12.75" customHeight="1" x14ac:dyDescent="0.2">
      <c r="A403" s="62">
        <v>4262</v>
      </c>
      <c r="B403" s="63" t="s">
        <v>741</v>
      </c>
      <c r="C403" s="267" t="s">
        <v>817</v>
      </c>
      <c r="D403" s="193">
        <v>0</v>
      </c>
      <c r="E403" s="193"/>
      <c r="F403" s="44" t="str">
        <f t="shared" si="72"/>
        <v>-</v>
      </c>
    </row>
    <row r="404" spans="1:6" ht="12.75" customHeight="1" x14ac:dyDescent="0.2">
      <c r="A404" s="62">
        <v>4263</v>
      </c>
      <c r="B404" s="63" t="s">
        <v>743</v>
      </c>
      <c r="C404" s="267" t="s">
        <v>818</v>
      </c>
      <c r="D404" s="193">
        <v>0</v>
      </c>
      <c r="E404" s="193"/>
      <c r="F404" s="44" t="str">
        <f t="shared" si="72"/>
        <v>-</v>
      </c>
    </row>
    <row r="405" spans="1:6" ht="12.75" customHeight="1" x14ac:dyDescent="0.2">
      <c r="A405" s="62">
        <v>4264</v>
      </c>
      <c r="B405" s="63" t="s">
        <v>745</v>
      </c>
      <c r="C405" s="267" t="s">
        <v>819</v>
      </c>
      <c r="D405" s="193">
        <v>0</v>
      </c>
      <c r="E405" s="193"/>
      <c r="F405" s="44" t="str">
        <f t="shared" si="72"/>
        <v>-</v>
      </c>
    </row>
    <row r="406" spans="1:6" ht="24" x14ac:dyDescent="0.2">
      <c r="A406" s="62">
        <v>43</v>
      </c>
      <c r="B406" s="63" t="s">
        <v>820</v>
      </c>
      <c r="C406" s="267" t="s">
        <v>821</v>
      </c>
      <c r="D406" s="59">
        <f t="shared" ref="D406:E406" si="97">D407</f>
        <v>0</v>
      </c>
      <c r="E406" s="59">
        <f t="shared" si="97"/>
        <v>0</v>
      </c>
      <c r="F406" s="44" t="str">
        <f t="shared" si="72"/>
        <v>-</v>
      </c>
    </row>
    <row r="407" spans="1:6" ht="12.75" customHeight="1" x14ac:dyDescent="0.2">
      <c r="A407" s="62">
        <v>431</v>
      </c>
      <c r="B407" s="63" t="s">
        <v>822</v>
      </c>
      <c r="C407" s="267" t="s">
        <v>823</v>
      </c>
      <c r="D407" s="59">
        <f t="shared" ref="D407:E407" si="98">SUM(D408:D409)</f>
        <v>0</v>
      </c>
      <c r="E407" s="59">
        <f t="shared" si="98"/>
        <v>0</v>
      </c>
      <c r="F407" s="44" t="str">
        <f t="shared" si="72"/>
        <v>-</v>
      </c>
    </row>
    <row r="408" spans="1:6" ht="12.75" customHeight="1" x14ac:dyDescent="0.2">
      <c r="A408" s="62">
        <v>4311</v>
      </c>
      <c r="B408" s="63" t="s">
        <v>751</v>
      </c>
      <c r="C408" s="267" t="s">
        <v>824</v>
      </c>
      <c r="D408" s="193">
        <v>0</v>
      </c>
      <c r="E408" s="193"/>
      <c r="F408" s="44" t="str">
        <f t="shared" si="72"/>
        <v>-</v>
      </c>
    </row>
    <row r="409" spans="1:6" ht="12.75" customHeight="1" x14ac:dyDescent="0.2">
      <c r="A409" s="62">
        <v>4312</v>
      </c>
      <c r="B409" s="63" t="s">
        <v>753</v>
      </c>
      <c r="C409" s="267" t="s">
        <v>825</v>
      </c>
      <c r="D409" s="193">
        <v>0</v>
      </c>
      <c r="E409" s="193"/>
      <c r="F409" s="44" t="str">
        <f t="shared" si="72"/>
        <v>-</v>
      </c>
    </row>
    <row r="410" spans="1:6" ht="12.75" customHeight="1" x14ac:dyDescent="0.2">
      <c r="A410" s="62">
        <v>44</v>
      </c>
      <c r="B410" s="63" t="s">
        <v>826</v>
      </c>
      <c r="C410" s="267" t="s">
        <v>827</v>
      </c>
      <c r="D410" s="59">
        <f t="shared" ref="D410:E410" si="99">D411</f>
        <v>0</v>
      </c>
      <c r="E410" s="59">
        <f t="shared" si="99"/>
        <v>0</v>
      </c>
      <c r="F410" s="44" t="str">
        <f t="shared" si="72"/>
        <v>-</v>
      </c>
    </row>
    <row r="411" spans="1:6" ht="12.75" customHeight="1" x14ac:dyDescent="0.2">
      <c r="A411" s="62">
        <v>441</v>
      </c>
      <c r="B411" s="63" t="s">
        <v>828</v>
      </c>
      <c r="C411" s="267" t="s">
        <v>829</v>
      </c>
      <c r="D411" s="193">
        <v>0</v>
      </c>
      <c r="E411" s="193"/>
      <c r="F411" s="44" t="str">
        <f t="shared" si="72"/>
        <v>-</v>
      </c>
    </row>
    <row r="412" spans="1:6" ht="12.75" customHeight="1" x14ac:dyDescent="0.2">
      <c r="A412" s="62">
        <v>45</v>
      </c>
      <c r="B412" s="63" t="s">
        <v>830</v>
      </c>
      <c r="C412" s="267" t="s">
        <v>831</v>
      </c>
      <c r="D412" s="59">
        <f t="shared" ref="D412:E412" si="100">SUM(D413:D416)</f>
        <v>0</v>
      </c>
      <c r="E412" s="59">
        <f t="shared" si="100"/>
        <v>0</v>
      </c>
      <c r="F412" s="44" t="str">
        <f t="shared" si="72"/>
        <v>-</v>
      </c>
    </row>
    <row r="413" spans="1:6" ht="12.75" customHeight="1" x14ac:dyDescent="0.2">
      <c r="A413" s="62">
        <v>451</v>
      </c>
      <c r="B413" s="63" t="s">
        <v>832</v>
      </c>
      <c r="C413" s="267" t="s">
        <v>833</v>
      </c>
      <c r="D413" s="193">
        <v>0</v>
      </c>
      <c r="E413" s="193"/>
      <c r="F413" s="44" t="str">
        <f t="shared" si="72"/>
        <v>-</v>
      </c>
    </row>
    <row r="414" spans="1:6" ht="12.75" customHeight="1" x14ac:dyDescent="0.2">
      <c r="A414" s="62">
        <v>452</v>
      </c>
      <c r="B414" s="63" t="s">
        <v>834</v>
      </c>
      <c r="C414" s="267" t="s">
        <v>835</v>
      </c>
      <c r="D414" s="193">
        <v>0</v>
      </c>
      <c r="E414" s="193"/>
      <c r="F414" s="44" t="str">
        <f t="shared" si="72"/>
        <v>-</v>
      </c>
    </row>
    <row r="415" spans="1:6" ht="12.75" customHeight="1" x14ac:dyDescent="0.2">
      <c r="A415" s="62">
        <v>453</v>
      </c>
      <c r="B415" s="63" t="s">
        <v>836</v>
      </c>
      <c r="C415" s="267" t="s">
        <v>837</v>
      </c>
      <c r="D415" s="193">
        <v>0</v>
      </c>
      <c r="E415" s="193"/>
      <c r="F415" s="44" t="str">
        <f t="shared" si="72"/>
        <v>-</v>
      </c>
    </row>
    <row r="416" spans="1:6" ht="12.75" customHeight="1" x14ac:dyDescent="0.2">
      <c r="A416" s="62">
        <v>454</v>
      </c>
      <c r="B416" s="63" t="s">
        <v>838</v>
      </c>
      <c r="C416" s="267" t="s">
        <v>839</v>
      </c>
      <c r="D416" s="193">
        <v>0</v>
      </c>
      <c r="E416" s="193"/>
      <c r="F416" s="44" t="str">
        <f t="shared" si="72"/>
        <v>-</v>
      </c>
    </row>
    <row r="417" spans="1:6" ht="12.75" customHeight="1" x14ac:dyDescent="0.2">
      <c r="A417" s="62" t="s">
        <v>629</v>
      </c>
      <c r="B417" s="63" t="s">
        <v>840</v>
      </c>
      <c r="C417" s="267" t="s">
        <v>841</v>
      </c>
      <c r="D417" s="59">
        <f t="shared" ref="D417:E417" si="101">IF(D308&gt;=D360,D308-D360,0)</f>
        <v>0</v>
      </c>
      <c r="E417" s="59">
        <f t="shared" si="101"/>
        <v>0</v>
      </c>
      <c r="F417" s="44" t="str">
        <f t="shared" si="72"/>
        <v>-</v>
      </c>
    </row>
    <row r="418" spans="1:6" ht="12.75" customHeight="1" x14ac:dyDescent="0.2">
      <c r="A418" s="62" t="s">
        <v>629</v>
      </c>
      <c r="B418" s="63" t="s">
        <v>842</v>
      </c>
      <c r="C418" s="267" t="s">
        <v>843</v>
      </c>
      <c r="D418" s="59">
        <f t="shared" ref="D418:E418" si="102">IF(D360&gt;=D308,D360-D308,0)</f>
        <v>1552.47</v>
      </c>
      <c r="E418" s="59">
        <f t="shared" si="102"/>
        <v>189556.1</v>
      </c>
      <c r="F418" s="44" t="str">
        <f t="shared" si="72"/>
        <v>&gt;&gt;100</v>
      </c>
    </row>
    <row r="419" spans="1:6" ht="12.75" customHeight="1" x14ac:dyDescent="0.2">
      <c r="A419" s="62">
        <v>92212</v>
      </c>
      <c r="B419" s="63" t="s">
        <v>844</v>
      </c>
      <c r="C419" s="267" t="s">
        <v>845</v>
      </c>
      <c r="D419" s="193">
        <v>0</v>
      </c>
      <c r="E419" s="193">
        <v>0</v>
      </c>
      <c r="F419" s="44" t="str">
        <f t="shared" si="72"/>
        <v>-</v>
      </c>
    </row>
    <row r="420" spans="1:6" ht="12.75" customHeight="1" x14ac:dyDescent="0.2">
      <c r="A420" s="62">
        <v>92222</v>
      </c>
      <c r="B420" s="63" t="s">
        <v>846</v>
      </c>
      <c r="C420" s="267" t="s">
        <v>847</v>
      </c>
      <c r="D420" s="193">
        <v>786972.09</v>
      </c>
      <c r="E420" s="193">
        <v>0</v>
      </c>
      <c r="F420" s="44">
        <f t="shared" si="72"/>
        <v>0</v>
      </c>
    </row>
    <row r="421" spans="1:6" ht="12.75" customHeight="1" x14ac:dyDescent="0.2">
      <c r="A421" s="62">
        <v>97</v>
      </c>
      <c r="B421" s="228" t="s">
        <v>848</v>
      </c>
      <c r="C421" s="267" t="s">
        <v>849</v>
      </c>
      <c r="D421" s="193">
        <v>0</v>
      </c>
      <c r="E421" s="193">
        <v>0</v>
      </c>
      <c r="F421" s="44" t="str">
        <f t="shared" si="72"/>
        <v>-</v>
      </c>
    </row>
    <row r="422" spans="1:6" ht="12.75" customHeight="1" x14ac:dyDescent="0.2">
      <c r="A422" s="62" t="s">
        <v>629</v>
      </c>
      <c r="B422" s="63" t="s">
        <v>850</v>
      </c>
      <c r="C422" s="267" t="s">
        <v>851</v>
      </c>
      <c r="D422" s="59">
        <f>D6+D308</f>
        <v>1708485.26</v>
      </c>
      <c r="E422" s="59">
        <f>E6+E308</f>
        <v>2604148.5499999998</v>
      </c>
      <c r="F422" s="44">
        <f t="shared" si="72"/>
        <v>152.42440839085728</v>
      </c>
    </row>
    <row r="423" spans="1:6" ht="12.75" customHeight="1" x14ac:dyDescent="0.2">
      <c r="A423" s="62" t="s">
        <v>629</v>
      </c>
      <c r="B423" s="63" t="s">
        <v>852</v>
      </c>
      <c r="C423" s="267" t="s">
        <v>853</v>
      </c>
      <c r="D423" s="59">
        <f t="shared" ref="D423:E423" si="103">D299+D360</f>
        <v>2020146.73</v>
      </c>
      <c r="E423" s="59">
        <f t="shared" si="103"/>
        <v>2417447.9400000004</v>
      </c>
      <c r="F423" s="44">
        <f t="shared" si="72"/>
        <v>119.66694815282057</v>
      </c>
    </row>
    <row r="424" spans="1:6" ht="12.75" customHeight="1" x14ac:dyDescent="0.2">
      <c r="A424" s="62" t="s">
        <v>629</v>
      </c>
      <c r="B424" s="63" t="s">
        <v>854</v>
      </c>
      <c r="C424" s="267" t="s">
        <v>855</v>
      </c>
      <c r="D424" s="59">
        <f t="shared" ref="D424:E424" si="104">IF(D422&gt;=D423,D422-D423,0)</f>
        <v>0</v>
      </c>
      <c r="E424" s="59">
        <f t="shared" si="104"/>
        <v>186700.6099999994</v>
      </c>
      <c r="F424" s="44" t="str">
        <f t="shared" si="72"/>
        <v>-</v>
      </c>
    </row>
    <row r="425" spans="1:6" ht="12.75" customHeight="1" x14ac:dyDescent="0.2">
      <c r="A425" s="62" t="s">
        <v>629</v>
      </c>
      <c r="B425" s="63" t="s">
        <v>856</v>
      </c>
      <c r="C425" s="267" t="s">
        <v>857</v>
      </c>
      <c r="D425" s="59">
        <f t="shared" ref="D425:E425" si="105">IF(D423&gt;=D422,D423-D422,0)</f>
        <v>311661.46999999997</v>
      </c>
      <c r="E425" s="59">
        <f t="shared" si="105"/>
        <v>0</v>
      </c>
      <c r="F425" s="44">
        <f t="shared" si="72"/>
        <v>0</v>
      </c>
    </row>
    <row r="426" spans="1:6" ht="12.75" customHeight="1" x14ac:dyDescent="0.2">
      <c r="A426" s="271" t="s">
        <v>858</v>
      </c>
      <c r="B426" s="182" t="s">
        <v>859</v>
      </c>
      <c r="C426" s="272" t="s">
        <v>860</v>
      </c>
      <c r="D426" s="59">
        <f t="shared" ref="D426:E426" si="106">IF(D302-D303+D419-D420&gt;=0,D302-D303+D419-D420,0)</f>
        <v>0</v>
      </c>
      <c r="E426" s="59">
        <f t="shared" si="106"/>
        <v>0</v>
      </c>
      <c r="F426" s="44" t="str">
        <f t="shared" si="72"/>
        <v>-</v>
      </c>
    </row>
    <row r="427" spans="1:6" ht="12.75" customHeight="1" x14ac:dyDescent="0.2">
      <c r="A427" s="271" t="s">
        <v>858</v>
      </c>
      <c r="B427" s="63" t="s">
        <v>861</v>
      </c>
      <c r="C427" s="272" t="s">
        <v>862</v>
      </c>
      <c r="D427" s="59">
        <f t="shared" ref="D427:E427" si="107">IF(D303-D302+D420-D419&gt;=0,D303-D302+D420-D419,0)</f>
        <v>786972.09</v>
      </c>
      <c r="E427" s="59">
        <f t="shared" si="107"/>
        <v>1285954.3400000001</v>
      </c>
      <c r="F427" s="44">
        <f t="shared" si="72"/>
        <v>163.40532991455902</v>
      </c>
    </row>
    <row r="428" spans="1:6" ht="24" x14ac:dyDescent="0.2">
      <c r="A428" s="269" t="s">
        <v>863</v>
      </c>
      <c r="B428" s="263" t="s">
        <v>864</v>
      </c>
      <c r="C428" s="270" t="s">
        <v>865</v>
      </c>
      <c r="D428" s="80">
        <f t="shared" ref="D428:E428" si="108">D304+D421</f>
        <v>0</v>
      </c>
      <c r="E428" s="80">
        <f t="shared" si="108"/>
        <v>0</v>
      </c>
      <c r="F428" s="60" t="str">
        <f t="shared" si="72"/>
        <v>-</v>
      </c>
    </row>
    <row r="429" spans="1:6" s="54" customFormat="1" ht="20.100000000000001" customHeight="1" x14ac:dyDescent="0.2">
      <c r="A429" s="362" t="s">
        <v>866</v>
      </c>
      <c r="B429" s="363"/>
      <c r="C429" s="170"/>
      <c r="D429" s="42"/>
      <c r="E429" s="42"/>
      <c r="F429" s="43"/>
    </row>
    <row r="430" spans="1:6" ht="12.75" customHeight="1" x14ac:dyDescent="0.2">
      <c r="A430" s="62">
        <v>8</v>
      </c>
      <c r="B430" s="63" t="s">
        <v>867</v>
      </c>
      <c r="C430" s="267" t="s">
        <v>868</v>
      </c>
      <c r="D430" s="59">
        <f>D431+D466+D479+D491+D522</f>
        <v>0</v>
      </c>
      <c r="E430" s="59">
        <f>E431+E466+E479+E491+E522</f>
        <v>0</v>
      </c>
      <c r="F430" s="44" t="str">
        <f t="shared" ref="F430:F651" si="109">IF(D430&lt;&gt;0,IF(E430/D430&gt;=100,"&gt;&gt;100",E430/D430*100),"-")</f>
        <v>-</v>
      </c>
    </row>
    <row r="431" spans="1:6" ht="24" x14ac:dyDescent="0.2">
      <c r="A431" s="62">
        <v>81</v>
      </c>
      <c r="B431" s="181" t="s">
        <v>869</v>
      </c>
      <c r="C431" s="267" t="s">
        <v>870</v>
      </c>
      <c r="D431" s="59">
        <f t="shared" ref="D431:E431" si="110">D432+D437+D440+D444+D445+D452+D457+D465</f>
        <v>0</v>
      </c>
      <c r="E431" s="59">
        <f t="shared" si="110"/>
        <v>0</v>
      </c>
      <c r="F431" s="44" t="str">
        <f t="shared" si="109"/>
        <v>-</v>
      </c>
    </row>
    <row r="432" spans="1:6" ht="24" x14ac:dyDescent="0.2">
      <c r="A432" s="62">
        <v>811</v>
      </c>
      <c r="B432" s="63" t="s">
        <v>871</v>
      </c>
      <c r="C432" s="267" t="s">
        <v>872</v>
      </c>
      <c r="D432" s="59">
        <f t="shared" ref="D432:E432" si="111">SUM(D433:D436)</f>
        <v>0</v>
      </c>
      <c r="E432" s="59">
        <f t="shared" si="111"/>
        <v>0</v>
      </c>
      <c r="F432" s="44" t="str">
        <f t="shared" si="109"/>
        <v>-</v>
      </c>
    </row>
    <row r="433" spans="1:6" ht="12.75" customHeight="1" x14ac:dyDescent="0.2">
      <c r="A433" s="62">
        <v>8113</v>
      </c>
      <c r="B433" s="63" t="s">
        <v>873</v>
      </c>
      <c r="C433" s="267" t="s">
        <v>874</v>
      </c>
      <c r="D433" s="193">
        <v>0</v>
      </c>
      <c r="E433" s="193"/>
      <c r="F433" s="44" t="str">
        <f t="shared" si="109"/>
        <v>-</v>
      </c>
    </row>
    <row r="434" spans="1:6" ht="12.75" customHeight="1" x14ac:dyDescent="0.2">
      <c r="A434" s="62">
        <v>8114</v>
      </c>
      <c r="B434" s="63" t="s">
        <v>875</v>
      </c>
      <c r="C434" s="267" t="s">
        <v>876</v>
      </c>
      <c r="D434" s="193">
        <v>0</v>
      </c>
      <c r="E434" s="193"/>
      <c r="F434" s="44" t="str">
        <f t="shared" si="109"/>
        <v>-</v>
      </c>
    </row>
    <row r="435" spans="1:6" ht="12.75" customHeight="1" x14ac:dyDescent="0.2">
      <c r="A435" s="62">
        <v>8115</v>
      </c>
      <c r="B435" s="63" t="s">
        <v>877</v>
      </c>
      <c r="C435" s="267" t="s">
        <v>878</v>
      </c>
      <c r="D435" s="193">
        <v>0</v>
      </c>
      <c r="E435" s="193"/>
      <c r="F435" s="44" t="str">
        <f t="shared" si="109"/>
        <v>-</v>
      </c>
    </row>
    <row r="436" spans="1:6" ht="12.75" customHeight="1" x14ac:dyDescent="0.2">
      <c r="A436" s="62">
        <v>8116</v>
      </c>
      <c r="B436" s="63" t="s">
        <v>879</v>
      </c>
      <c r="C436" s="267" t="s">
        <v>880</v>
      </c>
      <c r="D436" s="193">
        <v>0</v>
      </c>
      <c r="E436" s="193"/>
      <c r="F436" s="44" t="str">
        <f t="shared" si="109"/>
        <v>-</v>
      </c>
    </row>
    <row r="437" spans="1:6" ht="24" x14ac:dyDescent="0.2">
      <c r="A437" s="62">
        <v>812</v>
      </c>
      <c r="B437" s="63" t="s">
        <v>881</v>
      </c>
      <c r="C437" s="267" t="s">
        <v>882</v>
      </c>
      <c r="D437" s="59">
        <f t="shared" ref="D437:E437" si="112">SUM(D438:D439)</f>
        <v>0</v>
      </c>
      <c r="E437" s="59">
        <f t="shared" si="112"/>
        <v>0</v>
      </c>
      <c r="F437" s="44" t="str">
        <f t="shared" si="109"/>
        <v>-</v>
      </c>
    </row>
    <row r="438" spans="1:6" ht="24" x14ac:dyDescent="0.2">
      <c r="A438" s="62">
        <v>8121</v>
      </c>
      <c r="B438" s="182" t="s">
        <v>883</v>
      </c>
      <c r="C438" s="267" t="s">
        <v>884</v>
      </c>
      <c r="D438" s="193">
        <v>0</v>
      </c>
      <c r="E438" s="193"/>
      <c r="F438" s="44" t="str">
        <f t="shared" si="109"/>
        <v>-</v>
      </c>
    </row>
    <row r="439" spans="1:6" ht="24" x14ac:dyDescent="0.2">
      <c r="A439" s="62">
        <v>8122</v>
      </c>
      <c r="B439" s="182" t="s">
        <v>885</v>
      </c>
      <c r="C439" s="267" t="s">
        <v>886</v>
      </c>
      <c r="D439" s="193">
        <v>0</v>
      </c>
      <c r="E439" s="193"/>
      <c r="F439" s="44" t="str">
        <f t="shared" si="109"/>
        <v>-</v>
      </c>
    </row>
    <row r="440" spans="1:6" ht="24" x14ac:dyDescent="0.2">
      <c r="A440" s="62">
        <v>813</v>
      </c>
      <c r="B440" s="63" t="s">
        <v>887</v>
      </c>
      <c r="C440" s="267" t="s">
        <v>888</v>
      </c>
      <c r="D440" s="59">
        <f t="shared" ref="D440:E440" si="113">SUM(D441:D443)</f>
        <v>0</v>
      </c>
      <c r="E440" s="59">
        <f t="shared" si="113"/>
        <v>0</v>
      </c>
      <c r="F440" s="44" t="str">
        <f t="shared" si="109"/>
        <v>-</v>
      </c>
    </row>
    <row r="441" spans="1:6" ht="12.75" customHeight="1" x14ac:dyDescent="0.2">
      <c r="A441" s="62">
        <v>8132</v>
      </c>
      <c r="B441" s="63" t="s">
        <v>889</v>
      </c>
      <c r="C441" s="267" t="s">
        <v>890</v>
      </c>
      <c r="D441" s="193">
        <v>0</v>
      </c>
      <c r="E441" s="193"/>
      <c r="F441" s="44" t="str">
        <f t="shared" si="109"/>
        <v>-</v>
      </c>
    </row>
    <row r="442" spans="1:6" ht="12.75" customHeight="1" x14ac:dyDescent="0.2">
      <c r="A442" s="62">
        <v>8133</v>
      </c>
      <c r="B442" s="63" t="s">
        <v>891</v>
      </c>
      <c r="C442" s="267" t="s">
        <v>892</v>
      </c>
      <c r="D442" s="193">
        <v>0</v>
      </c>
      <c r="E442" s="193"/>
      <c r="F442" s="44" t="str">
        <f t="shared" si="109"/>
        <v>-</v>
      </c>
    </row>
    <row r="443" spans="1:6" ht="12.75" customHeight="1" x14ac:dyDescent="0.2">
      <c r="A443" s="62">
        <v>8134</v>
      </c>
      <c r="B443" s="63" t="s">
        <v>893</v>
      </c>
      <c r="C443" s="267" t="s">
        <v>894</v>
      </c>
      <c r="D443" s="193">
        <v>0</v>
      </c>
      <c r="E443" s="193"/>
      <c r="F443" s="44" t="str">
        <f t="shared" si="109"/>
        <v>-</v>
      </c>
    </row>
    <row r="444" spans="1:6" ht="24" x14ac:dyDescent="0.2">
      <c r="A444" s="62">
        <v>814</v>
      </c>
      <c r="B444" s="182" t="s">
        <v>895</v>
      </c>
      <c r="C444" s="267" t="s">
        <v>896</v>
      </c>
      <c r="D444" s="193">
        <v>0</v>
      </c>
      <c r="E444" s="193"/>
      <c r="F444" s="44" t="str">
        <f t="shared" si="109"/>
        <v>-</v>
      </c>
    </row>
    <row r="445" spans="1:6" ht="24" x14ac:dyDescent="0.2">
      <c r="A445" s="62">
        <v>815</v>
      </c>
      <c r="B445" s="63" t="s">
        <v>897</v>
      </c>
      <c r="C445" s="267" t="s">
        <v>898</v>
      </c>
      <c r="D445" s="59">
        <f t="shared" ref="D445:E445" si="114">SUM(D446:D451)</f>
        <v>0</v>
      </c>
      <c r="E445" s="59">
        <f t="shared" si="114"/>
        <v>0</v>
      </c>
      <c r="F445" s="44" t="str">
        <f t="shared" si="109"/>
        <v>-</v>
      </c>
    </row>
    <row r="446" spans="1:6" ht="12.75" customHeight="1" x14ac:dyDescent="0.2">
      <c r="A446" s="62">
        <v>8153</v>
      </c>
      <c r="B446" s="63" t="s">
        <v>899</v>
      </c>
      <c r="C446" s="267" t="s">
        <v>900</v>
      </c>
      <c r="D446" s="193">
        <v>0</v>
      </c>
      <c r="E446" s="193"/>
      <c r="F446" s="44" t="str">
        <f t="shared" si="109"/>
        <v>-</v>
      </c>
    </row>
    <row r="447" spans="1:6" ht="24" x14ac:dyDescent="0.2">
      <c r="A447" s="62">
        <v>8154</v>
      </c>
      <c r="B447" s="63" t="s">
        <v>901</v>
      </c>
      <c r="C447" s="267" t="s">
        <v>902</v>
      </c>
      <c r="D447" s="193">
        <v>0</v>
      </c>
      <c r="E447" s="193"/>
      <c r="F447" s="44" t="str">
        <f t="shared" si="109"/>
        <v>-</v>
      </c>
    </row>
    <row r="448" spans="1:6" ht="24" x14ac:dyDescent="0.2">
      <c r="A448" s="62">
        <v>8155</v>
      </c>
      <c r="B448" s="63" t="s">
        <v>903</v>
      </c>
      <c r="C448" s="267" t="s">
        <v>904</v>
      </c>
      <c r="D448" s="193">
        <v>0</v>
      </c>
      <c r="E448" s="193"/>
      <c r="F448" s="44" t="str">
        <f t="shared" si="109"/>
        <v>-</v>
      </c>
    </row>
    <row r="449" spans="1:6" ht="12.75" customHeight="1" x14ac:dyDescent="0.2">
      <c r="A449" s="62">
        <v>8156</v>
      </c>
      <c r="B449" s="63" t="s">
        <v>905</v>
      </c>
      <c r="C449" s="267" t="s">
        <v>906</v>
      </c>
      <c r="D449" s="193">
        <v>0</v>
      </c>
      <c r="E449" s="193"/>
      <c r="F449" s="44" t="str">
        <f t="shared" si="109"/>
        <v>-</v>
      </c>
    </row>
    <row r="450" spans="1:6" ht="12.75" customHeight="1" x14ac:dyDescent="0.2">
      <c r="A450" s="62">
        <v>8157</v>
      </c>
      <c r="B450" s="63" t="s">
        <v>907</v>
      </c>
      <c r="C450" s="267" t="s">
        <v>908</v>
      </c>
      <c r="D450" s="193">
        <v>0</v>
      </c>
      <c r="E450" s="193"/>
      <c r="F450" s="44" t="str">
        <f t="shared" si="109"/>
        <v>-</v>
      </c>
    </row>
    <row r="451" spans="1:6" ht="12.75" customHeight="1" x14ac:dyDescent="0.2">
      <c r="A451" s="62">
        <v>8158</v>
      </c>
      <c r="B451" s="63" t="s">
        <v>909</v>
      </c>
      <c r="C451" s="267" t="s">
        <v>910</v>
      </c>
      <c r="D451" s="193">
        <v>0</v>
      </c>
      <c r="E451" s="193"/>
      <c r="F451" s="44" t="str">
        <f t="shared" si="109"/>
        <v>-</v>
      </c>
    </row>
    <row r="452" spans="1:6" ht="24" x14ac:dyDescent="0.2">
      <c r="A452" s="62">
        <v>816</v>
      </c>
      <c r="B452" s="63" t="s">
        <v>911</v>
      </c>
      <c r="C452" s="267" t="s">
        <v>912</v>
      </c>
      <c r="D452" s="59">
        <f t="shared" ref="D452:E452" si="115">SUM(D453:D456)</f>
        <v>0</v>
      </c>
      <c r="E452" s="59">
        <f t="shared" si="115"/>
        <v>0</v>
      </c>
      <c r="F452" s="44" t="str">
        <f t="shared" si="109"/>
        <v>-</v>
      </c>
    </row>
    <row r="453" spans="1:6" ht="12.75" customHeight="1" x14ac:dyDescent="0.2">
      <c r="A453" s="62">
        <v>8163</v>
      </c>
      <c r="B453" s="63" t="s">
        <v>913</v>
      </c>
      <c r="C453" s="267" t="s">
        <v>914</v>
      </c>
      <c r="D453" s="193">
        <v>0</v>
      </c>
      <c r="E453" s="193"/>
      <c r="F453" s="44" t="str">
        <f t="shared" si="109"/>
        <v>-</v>
      </c>
    </row>
    <row r="454" spans="1:6" ht="12.75" customHeight="1" x14ac:dyDescent="0.2">
      <c r="A454" s="62">
        <v>8164</v>
      </c>
      <c r="B454" s="63" t="s">
        <v>915</v>
      </c>
      <c r="C454" s="267" t="s">
        <v>916</v>
      </c>
      <c r="D454" s="193">
        <v>0</v>
      </c>
      <c r="E454" s="193"/>
      <c r="F454" s="44" t="str">
        <f t="shared" si="109"/>
        <v>-</v>
      </c>
    </row>
    <row r="455" spans="1:6" ht="12.75" customHeight="1" x14ac:dyDescent="0.2">
      <c r="A455" s="62">
        <v>8165</v>
      </c>
      <c r="B455" s="63" t="s">
        <v>917</v>
      </c>
      <c r="C455" s="267" t="s">
        <v>918</v>
      </c>
      <c r="D455" s="193">
        <v>0</v>
      </c>
      <c r="E455" s="193"/>
      <c r="F455" s="44" t="str">
        <f t="shared" si="109"/>
        <v>-</v>
      </c>
    </row>
    <row r="456" spans="1:6" ht="12.75" customHeight="1" x14ac:dyDescent="0.2">
      <c r="A456" s="62">
        <v>8166</v>
      </c>
      <c r="B456" s="63" t="s">
        <v>919</v>
      </c>
      <c r="C456" s="267" t="s">
        <v>920</v>
      </c>
      <c r="D456" s="193">
        <v>0</v>
      </c>
      <c r="E456" s="193"/>
      <c r="F456" s="44" t="str">
        <f t="shared" si="109"/>
        <v>-</v>
      </c>
    </row>
    <row r="457" spans="1:6" ht="12.75" customHeight="1" x14ac:dyDescent="0.2">
      <c r="A457" s="62">
        <v>817</v>
      </c>
      <c r="B457" s="63" t="s">
        <v>921</v>
      </c>
      <c r="C457" s="267" t="s">
        <v>922</v>
      </c>
      <c r="D457" s="59">
        <f t="shared" ref="D457:E457" si="116">SUM(D458:D464)</f>
        <v>0</v>
      </c>
      <c r="E457" s="59">
        <f t="shared" si="116"/>
        <v>0</v>
      </c>
      <c r="F457" s="44" t="str">
        <f t="shared" si="109"/>
        <v>-</v>
      </c>
    </row>
    <row r="458" spans="1:6" ht="12.75" customHeight="1" x14ac:dyDescent="0.2">
      <c r="A458" s="62">
        <v>8171</v>
      </c>
      <c r="B458" s="63" t="s">
        <v>923</v>
      </c>
      <c r="C458" s="267" t="s">
        <v>924</v>
      </c>
      <c r="D458" s="193">
        <v>0</v>
      </c>
      <c r="E458" s="193"/>
      <c r="F458" s="44" t="str">
        <f t="shared" si="109"/>
        <v>-</v>
      </c>
    </row>
    <row r="459" spans="1:6" ht="12.75" customHeight="1" x14ac:dyDescent="0.2">
      <c r="A459" s="62">
        <v>8172</v>
      </c>
      <c r="B459" s="63" t="s">
        <v>925</v>
      </c>
      <c r="C459" s="267" t="s">
        <v>926</v>
      </c>
      <c r="D459" s="193">
        <v>0</v>
      </c>
      <c r="E459" s="193"/>
      <c r="F459" s="44" t="str">
        <f t="shared" si="109"/>
        <v>-</v>
      </c>
    </row>
    <row r="460" spans="1:6" ht="12.75" customHeight="1" x14ac:dyDescent="0.2">
      <c r="A460" s="62">
        <v>8173</v>
      </c>
      <c r="B460" s="63" t="s">
        <v>927</v>
      </c>
      <c r="C460" s="267" t="s">
        <v>928</v>
      </c>
      <c r="D460" s="193">
        <v>0</v>
      </c>
      <c r="E460" s="193"/>
      <c r="F460" s="44" t="str">
        <f t="shared" si="109"/>
        <v>-</v>
      </c>
    </row>
    <row r="461" spans="1:6" ht="12.75" customHeight="1" x14ac:dyDescent="0.2">
      <c r="A461" s="62">
        <v>8174</v>
      </c>
      <c r="B461" s="63" t="s">
        <v>929</v>
      </c>
      <c r="C461" s="267" t="s">
        <v>930</v>
      </c>
      <c r="D461" s="193">
        <v>0</v>
      </c>
      <c r="E461" s="193"/>
      <c r="F461" s="44" t="str">
        <f t="shared" si="109"/>
        <v>-</v>
      </c>
    </row>
    <row r="462" spans="1:6" ht="12.75" customHeight="1" x14ac:dyDescent="0.2">
      <c r="A462" s="62">
        <v>8175</v>
      </c>
      <c r="B462" s="63" t="s">
        <v>931</v>
      </c>
      <c r="C462" s="267" t="s">
        <v>932</v>
      </c>
      <c r="D462" s="193">
        <v>0</v>
      </c>
      <c r="E462" s="193"/>
      <c r="F462" s="44" t="str">
        <f t="shared" si="109"/>
        <v>-</v>
      </c>
    </row>
    <row r="463" spans="1:6" ht="24" x14ac:dyDescent="0.2">
      <c r="A463" s="62">
        <v>8176</v>
      </c>
      <c r="B463" s="63" t="s">
        <v>933</v>
      </c>
      <c r="C463" s="267" t="s">
        <v>934</v>
      </c>
      <c r="D463" s="193">
        <v>0</v>
      </c>
      <c r="E463" s="193"/>
      <c r="F463" s="44" t="str">
        <f t="shared" si="109"/>
        <v>-</v>
      </c>
    </row>
    <row r="464" spans="1:6" ht="12" x14ac:dyDescent="0.2">
      <c r="A464" s="69">
        <v>8177</v>
      </c>
      <c r="B464" s="181" t="s">
        <v>935</v>
      </c>
      <c r="C464" s="301" t="s">
        <v>936</v>
      </c>
      <c r="D464" s="191">
        <v>0</v>
      </c>
      <c r="E464" s="191"/>
      <c r="F464" s="70" t="str">
        <f>IF(D464&lt;&gt;0,IF(E464/D464&gt;=100,"&gt;&gt;100",E464/D464*100),"-")</f>
        <v>-</v>
      </c>
    </row>
    <row r="465" spans="1:6" ht="12.75" customHeight="1" x14ac:dyDescent="0.2">
      <c r="A465" s="69" t="s">
        <v>937</v>
      </c>
      <c r="B465" s="181" t="s">
        <v>938</v>
      </c>
      <c r="C465" s="301" t="s">
        <v>937</v>
      </c>
      <c r="D465" s="191">
        <v>0</v>
      </c>
      <c r="E465" s="191"/>
      <c r="F465" s="70" t="str">
        <f t="shared" si="109"/>
        <v>-</v>
      </c>
    </row>
    <row r="466" spans="1:6" ht="24" x14ac:dyDescent="0.2">
      <c r="A466" s="62">
        <v>82</v>
      </c>
      <c r="B466" s="64" t="s">
        <v>939</v>
      </c>
      <c r="C466" s="267" t="s">
        <v>940</v>
      </c>
      <c r="D466" s="59">
        <f t="shared" ref="D466:E466" si="117">D467+D470+D473+D476</f>
        <v>0</v>
      </c>
      <c r="E466" s="59">
        <f t="shared" si="117"/>
        <v>0</v>
      </c>
      <c r="F466" s="44" t="str">
        <f t="shared" si="109"/>
        <v>-</v>
      </c>
    </row>
    <row r="467" spans="1:6" ht="12.75" customHeight="1" x14ac:dyDescent="0.2">
      <c r="A467" s="62">
        <v>821</v>
      </c>
      <c r="B467" s="63" t="s">
        <v>941</v>
      </c>
      <c r="C467" s="267" t="s">
        <v>942</v>
      </c>
      <c r="D467" s="59">
        <f t="shared" ref="D467:E467" si="118">SUM(D468:D469)</f>
        <v>0</v>
      </c>
      <c r="E467" s="59">
        <f t="shared" si="118"/>
        <v>0</v>
      </c>
      <c r="F467" s="44" t="str">
        <f t="shared" si="109"/>
        <v>-</v>
      </c>
    </row>
    <row r="468" spans="1:6" ht="12.75" customHeight="1" x14ac:dyDescent="0.2">
      <c r="A468" s="62">
        <v>8211</v>
      </c>
      <c r="B468" s="63" t="s">
        <v>943</v>
      </c>
      <c r="C468" s="267" t="s">
        <v>944</v>
      </c>
      <c r="D468" s="193">
        <v>0</v>
      </c>
      <c r="E468" s="193"/>
      <c r="F468" s="44" t="str">
        <f t="shared" si="109"/>
        <v>-</v>
      </c>
    </row>
    <row r="469" spans="1:6" ht="12.75" customHeight="1" x14ac:dyDescent="0.2">
      <c r="A469" s="62">
        <v>8212</v>
      </c>
      <c r="B469" s="63" t="s">
        <v>945</v>
      </c>
      <c r="C469" s="267" t="s">
        <v>946</v>
      </c>
      <c r="D469" s="193">
        <v>0</v>
      </c>
      <c r="E469" s="193"/>
      <c r="F469" s="44" t="str">
        <f t="shared" si="109"/>
        <v>-</v>
      </c>
    </row>
    <row r="470" spans="1:6" ht="12.75" customHeight="1" x14ac:dyDescent="0.2">
      <c r="A470" s="62">
        <v>822</v>
      </c>
      <c r="B470" s="63" t="s">
        <v>947</v>
      </c>
      <c r="C470" s="267" t="s">
        <v>948</v>
      </c>
      <c r="D470" s="59">
        <f t="shared" ref="D470:E470" si="119">SUM(D471:D472)</f>
        <v>0</v>
      </c>
      <c r="E470" s="59">
        <f t="shared" si="119"/>
        <v>0</v>
      </c>
      <c r="F470" s="44" t="str">
        <f t="shared" si="109"/>
        <v>-</v>
      </c>
    </row>
    <row r="471" spans="1:6" ht="12.75" customHeight="1" x14ac:dyDescent="0.2">
      <c r="A471" s="62">
        <v>8221</v>
      </c>
      <c r="B471" s="63" t="s">
        <v>949</v>
      </c>
      <c r="C471" s="267" t="s">
        <v>950</v>
      </c>
      <c r="D471" s="193">
        <v>0</v>
      </c>
      <c r="E471" s="193"/>
      <c r="F471" s="44" t="str">
        <f t="shared" si="109"/>
        <v>-</v>
      </c>
    </row>
    <row r="472" spans="1:6" ht="12.75" customHeight="1" x14ac:dyDescent="0.2">
      <c r="A472" s="62">
        <v>8222</v>
      </c>
      <c r="B472" s="63" t="s">
        <v>951</v>
      </c>
      <c r="C472" s="267" t="s">
        <v>952</v>
      </c>
      <c r="D472" s="193">
        <v>0</v>
      </c>
      <c r="E472" s="193"/>
      <c r="F472" s="44" t="str">
        <f t="shared" si="109"/>
        <v>-</v>
      </c>
    </row>
    <row r="473" spans="1:6" ht="12.75" customHeight="1" x14ac:dyDescent="0.2">
      <c r="A473" s="62">
        <v>823</v>
      </c>
      <c r="B473" s="63" t="s">
        <v>953</v>
      </c>
      <c r="C473" s="267" t="s">
        <v>954</v>
      </c>
      <c r="D473" s="59">
        <f t="shared" ref="D473:E473" si="120">SUM(D474:D475)</f>
        <v>0</v>
      </c>
      <c r="E473" s="59">
        <f t="shared" si="120"/>
        <v>0</v>
      </c>
      <c r="F473" s="44" t="str">
        <f t="shared" si="109"/>
        <v>-</v>
      </c>
    </row>
    <row r="474" spans="1:6" ht="12.75" customHeight="1" x14ac:dyDescent="0.2">
      <c r="A474" s="62">
        <v>8231</v>
      </c>
      <c r="B474" s="63" t="s">
        <v>955</v>
      </c>
      <c r="C474" s="267" t="s">
        <v>956</v>
      </c>
      <c r="D474" s="193">
        <v>0</v>
      </c>
      <c r="E474" s="193"/>
      <c r="F474" s="44" t="str">
        <f t="shared" si="109"/>
        <v>-</v>
      </c>
    </row>
    <row r="475" spans="1:6" ht="12.75" customHeight="1" x14ac:dyDescent="0.2">
      <c r="A475" s="62">
        <v>8232</v>
      </c>
      <c r="B475" s="63" t="s">
        <v>957</v>
      </c>
      <c r="C475" s="267" t="s">
        <v>958</v>
      </c>
      <c r="D475" s="193">
        <v>0</v>
      </c>
      <c r="E475" s="193"/>
      <c r="F475" s="44" t="str">
        <f t="shared" si="109"/>
        <v>-</v>
      </c>
    </row>
    <row r="476" spans="1:6" ht="12.75" customHeight="1" x14ac:dyDescent="0.2">
      <c r="A476" s="62">
        <v>824</v>
      </c>
      <c r="B476" s="63" t="s">
        <v>959</v>
      </c>
      <c r="C476" s="267" t="s">
        <v>960</v>
      </c>
      <c r="D476" s="59">
        <f t="shared" ref="D476:E476" si="121">SUM(D477:D478)</f>
        <v>0</v>
      </c>
      <c r="E476" s="59">
        <f t="shared" si="121"/>
        <v>0</v>
      </c>
      <c r="F476" s="44" t="str">
        <f t="shared" si="109"/>
        <v>-</v>
      </c>
    </row>
    <row r="477" spans="1:6" ht="12.75" customHeight="1" x14ac:dyDescent="0.2">
      <c r="A477" s="62">
        <v>8241</v>
      </c>
      <c r="B477" s="63" t="s">
        <v>961</v>
      </c>
      <c r="C477" s="267" t="s">
        <v>962</v>
      </c>
      <c r="D477" s="193">
        <v>0</v>
      </c>
      <c r="E477" s="193"/>
      <c r="F477" s="44" t="str">
        <f t="shared" si="109"/>
        <v>-</v>
      </c>
    </row>
    <row r="478" spans="1:6" ht="12.75" customHeight="1" x14ac:dyDescent="0.2">
      <c r="A478" s="62">
        <v>8242</v>
      </c>
      <c r="B478" s="63" t="s">
        <v>963</v>
      </c>
      <c r="C478" s="267" t="s">
        <v>964</v>
      </c>
      <c r="D478" s="193">
        <v>0</v>
      </c>
      <c r="E478" s="193"/>
      <c r="F478" s="44" t="str">
        <f t="shared" si="109"/>
        <v>-</v>
      </c>
    </row>
    <row r="479" spans="1:6" ht="24" x14ac:dyDescent="0.2">
      <c r="A479" s="62">
        <v>83</v>
      </c>
      <c r="B479" s="64" t="s">
        <v>965</v>
      </c>
      <c r="C479" s="267" t="s">
        <v>966</v>
      </c>
      <c r="D479" s="59">
        <f t="shared" ref="D479:E479" si="122">D480+D484+D485+D488</f>
        <v>0</v>
      </c>
      <c r="E479" s="59">
        <f t="shared" si="122"/>
        <v>0</v>
      </c>
      <c r="F479" s="44" t="str">
        <f t="shared" si="109"/>
        <v>-</v>
      </c>
    </row>
    <row r="480" spans="1:6" ht="24" x14ac:dyDescent="0.2">
      <c r="A480" s="62">
        <v>831</v>
      </c>
      <c r="B480" s="63" t="s">
        <v>967</v>
      </c>
      <c r="C480" s="267" t="s">
        <v>968</v>
      </c>
      <c r="D480" s="59">
        <f t="shared" ref="D480:E480" si="123">SUM(D481:D483)</f>
        <v>0</v>
      </c>
      <c r="E480" s="59">
        <f t="shared" si="123"/>
        <v>0</v>
      </c>
      <c r="F480" s="44" t="str">
        <f t="shared" si="109"/>
        <v>-</v>
      </c>
    </row>
    <row r="481" spans="1:6" ht="12.75" customHeight="1" x14ac:dyDescent="0.2">
      <c r="A481" s="62">
        <v>8312</v>
      </c>
      <c r="B481" s="63" t="s">
        <v>969</v>
      </c>
      <c r="C481" s="267" t="s">
        <v>970</v>
      </c>
      <c r="D481" s="193">
        <v>0</v>
      </c>
      <c r="E481" s="193"/>
      <c r="F481" s="44" t="str">
        <f t="shared" si="109"/>
        <v>-</v>
      </c>
    </row>
    <row r="482" spans="1:6" ht="12.75" customHeight="1" x14ac:dyDescent="0.2">
      <c r="A482" s="62">
        <v>8313</v>
      </c>
      <c r="B482" s="63" t="s">
        <v>971</v>
      </c>
      <c r="C482" s="267" t="s">
        <v>972</v>
      </c>
      <c r="D482" s="193">
        <v>0</v>
      </c>
      <c r="E482" s="193"/>
      <c r="F482" s="44" t="str">
        <f t="shared" si="109"/>
        <v>-</v>
      </c>
    </row>
    <row r="483" spans="1:6" ht="12.75" customHeight="1" x14ac:dyDescent="0.2">
      <c r="A483" s="62">
        <v>8314</v>
      </c>
      <c r="B483" s="63" t="s">
        <v>973</v>
      </c>
      <c r="C483" s="267" t="s">
        <v>974</v>
      </c>
      <c r="D483" s="193">
        <v>0</v>
      </c>
      <c r="E483" s="193"/>
      <c r="F483" s="44" t="str">
        <f t="shared" si="109"/>
        <v>-</v>
      </c>
    </row>
    <row r="484" spans="1:6" ht="24" x14ac:dyDescent="0.2">
      <c r="A484" s="62">
        <v>832</v>
      </c>
      <c r="B484" s="182" t="s">
        <v>975</v>
      </c>
      <c r="C484" s="267" t="s">
        <v>976</v>
      </c>
      <c r="D484" s="193">
        <v>0</v>
      </c>
      <c r="E484" s="193"/>
      <c r="F484" s="44" t="str">
        <f t="shared" si="109"/>
        <v>-</v>
      </c>
    </row>
    <row r="485" spans="1:6" ht="24" x14ac:dyDescent="0.2">
      <c r="A485" s="62">
        <v>833</v>
      </c>
      <c r="B485" s="63" t="s">
        <v>977</v>
      </c>
      <c r="C485" s="267" t="s">
        <v>978</v>
      </c>
      <c r="D485" s="59">
        <f t="shared" ref="D485:E485" si="124">SUM(D486:D487)</f>
        <v>0</v>
      </c>
      <c r="E485" s="59">
        <f t="shared" si="124"/>
        <v>0</v>
      </c>
      <c r="F485" s="44" t="str">
        <f t="shared" si="109"/>
        <v>-</v>
      </c>
    </row>
    <row r="486" spans="1:6" ht="24" x14ac:dyDescent="0.2">
      <c r="A486" s="62">
        <v>8331</v>
      </c>
      <c r="B486" s="182" t="s">
        <v>979</v>
      </c>
      <c r="C486" s="267" t="s">
        <v>980</v>
      </c>
      <c r="D486" s="193">
        <v>0</v>
      </c>
      <c r="E486" s="193"/>
      <c r="F486" s="44" t="str">
        <f t="shared" si="109"/>
        <v>-</v>
      </c>
    </row>
    <row r="487" spans="1:6" ht="12.75" customHeight="1" x14ac:dyDescent="0.2">
      <c r="A487" s="62">
        <v>8332</v>
      </c>
      <c r="B487" s="63" t="s">
        <v>981</v>
      </c>
      <c r="C487" s="267" t="s">
        <v>982</v>
      </c>
      <c r="D487" s="193">
        <v>0</v>
      </c>
      <c r="E487" s="193"/>
      <c r="F487" s="44" t="str">
        <f t="shared" si="109"/>
        <v>-</v>
      </c>
    </row>
    <row r="488" spans="1:6" ht="24" x14ac:dyDescent="0.2">
      <c r="A488" s="62">
        <v>834</v>
      </c>
      <c r="B488" s="63" t="s">
        <v>983</v>
      </c>
      <c r="C488" s="267" t="s">
        <v>984</v>
      </c>
      <c r="D488" s="59">
        <f t="shared" ref="D488:E488" si="125">SUM(D489:D490)</f>
        <v>0</v>
      </c>
      <c r="E488" s="59">
        <f t="shared" si="125"/>
        <v>0</v>
      </c>
      <c r="F488" s="44" t="str">
        <f t="shared" si="109"/>
        <v>-</v>
      </c>
    </row>
    <row r="489" spans="1:6" ht="12.75" customHeight="1" x14ac:dyDescent="0.2">
      <c r="A489" s="62">
        <v>8341</v>
      </c>
      <c r="B489" s="228" t="s">
        <v>985</v>
      </c>
      <c r="C489" s="267" t="s">
        <v>986</v>
      </c>
      <c r="D489" s="193">
        <v>0</v>
      </c>
      <c r="E489" s="193"/>
      <c r="F489" s="44" t="str">
        <f t="shared" si="109"/>
        <v>-</v>
      </c>
    </row>
    <row r="490" spans="1:6" ht="12.75" customHeight="1" x14ac:dyDescent="0.2">
      <c r="A490" s="62">
        <v>8342</v>
      </c>
      <c r="B490" s="63" t="s">
        <v>987</v>
      </c>
      <c r="C490" s="267" t="s">
        <v>988</v>
      </c>
      <c r="D490" s="193">
        <v>0</v>
      </c>
      <c r="E490" s="193"/>
      <c r="F490" s="44" t="str">
        <f t="shared" si="109"/>
        <v>-</v>
      </c>
    </row>
    <row r="491" spans="1:6" ht="12.75" customHeight="1" x14ac:dyDescent="0.2">
      <c r="A491" s="62">
        <v>84</v>
      </c>
      <c r="B491" s="63" t="s">
        <v>989</v>
      </c>
      <c r="C491" s="267" t="s">
        <v>990</v>
      </c>
      <c r="D491" s="59">
        <f t="shared" ref="D491:E491" si="126">D492+D497+D501+D502+D509+D514</f>
        <v>0</v>
      </c>
      <c r="E491" s="59">
        <f t="shared" si="126"/>
        <v>0</v>
      </c>
      <c r="F491" s="44" t="str">
        <f t="shared" si="109"/>
        <v>-</v>
      </c>
    </row>
    <row r="492" spans="1:6" ht="24" x14ac:dyDescent="0.2">
      <c r="A492" s="62">
        <v>841</v>
      </c>
      <c r="B492" s="63" t="s">
        <v>991</v>
      </c>
      <c r="C492" s="267" t="s">
        <v>992</v>
      </c>
      <c r="D492" s="59">
        <f t="shared" ref="D492:E492" si="127">SUM(D493:D496)</f>
        <v>0</v>
      </c>
      <c r="E492" s="59">
        <f t="shared" si="127"/>
        <v>0</v>
      </c>
      <c r="F492" s="44" t="str">
        <f t="shared" si="109"/>
        <v>-</v>
      </c>
    </row>
    <row r="493" spans="1:6" ht="12.75" customHeight="1" x14ac:dyDescent="0.2">
      <c r="A493" s="62">
        <v>8413</v>
      </c>
      <c r="B493" s="63" t="s">
        <v>993</v>
      </c>
      <c r="C493" s="267" t="s">
        <v>994</v>
      </c>
      <c r="D493" s="193">
        <v>0</v>
      </c>
      <c r="E493" s="193"/>
      <c r="F493" s="44" t="str">
        <f t="shared" si="109"/>
        <v>-</v>
      </c>
    </row>
    <row r="494" spans="1:6" ht="12.75" customHeight="1" x14ac:dyDescent="0.2">
      <c r="A494" s="62">
        <v>8414</v>
      </c>
      <c r="B494" s="63" t="s">
        <v>995</v>
      </c>
      <c r="C494" s="267" t="s">
        <v>996</v>
      </c>
      <c r="D494" s="193">
        <v>0</v>
      </c>
      <c r="E494" s="193"/>
      <c r="F494" s="44" t="str">
        <f t="shared" si="109"/>
        <v>-</v>
      </c>
    </row>
    <row r="495" spans="1:6" ht="12.75" customHeight="1" x14ac:dyDescent="0.2">
      <c r="A495" s="62">
        <v>8415</v>
      </c>
      <c r="B495" s="63" t="s">
        <v>997</v>
      </c>
      <c r="C495" s="267" t="s">
        <v>998</v>
      </c>
      <c r="D495" s="193">
        <v>0</v>
      </c>
      <c r="E495" s="193"/>
      <c r="F495" s="44" t="str">
        <f t="shared" si="109"/>
        <v>-</v>
      </c>
    </row>
    <row r="496" spans="1:6" ht="12.75" customHeight="1" x14ac:dyDescent="0.2">
      <c r="A496" s="62">
        <v>8416</v>
      </c>
      <c r="B496" s="63" t="s">
        <v>999</v>
      </c>
      <c r="C496" s="267" t="s">
        <v>1000</v>
      </c>
      <c r="D496" s="193">
        <v>0</v>
      </c>
      <c r="E496" s="193"/>
      <c r="F496" s="44" t="str">
        <f t="shared" si="109"/>
        <v>-</v>
      </c>
    </row>
    <row r="497" spans="1:6" ht="24" x14ac:dyDescent="0.2">
      <c r="A497" s="62">
        <v>842</v>
      </c>
      <c r="B497" s="63" t="s">
        <v>1001</v>
      </c>
      <c r="C497" s="267" t="s">
        <v>1002</v>
      </c>
      <c r="D497" s="59">
        <f t="shared" ref="D497:E497" si="128">SUM(D498:D500)</f>
        <v>0</v>
      </c>
      <c r="E497" s="59">
        <f t="shared" si="128"/>
        <v>0</v>
      </c>
      <c r="F497" s="44" t="str">
        <f t="shared" si="109"/>
        <v>-</v>
      </c>
    </row>
    <row r="498" spans="1:6" ht="12.75" customHeight="1" x14ac:dyDescent="0.2">
      <c r="A498" s="62">
        <v>8422</v>
      </c>
      <c r="B498" s="63" t="s">
        <v>1003</v>
      </c>
      <c r="C498" s="267" t="s">
        <v>1004</v>
      </c>
      <c r="D498" s="193">
        <v>0</v>
      </c>
      <c r="E498" s="193"/>
      <c r="F498" s="44" t="str">
        <f t="shared" si="109"/>
        <v>-</v>
      </c>
    </row>
    <row r="499" spans="1:6" ht="12.75" customHeight="1" x14ac:dyDescent="0.2">
      <c r="A499" s="62">
        <v>8423</v>
      </c>
      <c r="B499" s="63" t="s">
        <v>1005</v>
      </c>
      <c r="C499" s="267" t="s">
        <v>1006</v>
      </c>
      <c r="D499" s="193">
        <v>0</v>
      </c>
      <c r="E499" s="193"/>
      <c r="F499" s="44" t="str">
        <f t="shared" si="109"/>
        <v>-</v>
      </c>
    </row>
    <row r="500" spans="1:6" ht="12.75" customHeight="1" x14ac:dyDescent="0.2">
      <c r="A500" s="62">
        <v>8424</v>
      </c>
      <c r="B500" s="63" t="s">
        <v>1007</v>
      </c>
      <c r="C500" s="267" t="s">
        <v>1008</v>
      </c>
      <c r="D500" s="193">
        <v>0</v>
      </c>
      <c r="E500" s="193"/>
      <c r="F500" s="44" t="str">
        <f t="shared" si="109"/>
        <v>-</v>
      </c>
    </row>
    <row r="501" spans="1:6" ht="12.75" customHeight="1" x14ac:dyDescent="0.2">
      <c r="A501" s="62">
        <v>843</v>
      </c>
      <c r="B501" s="63" t="s">
        <v>1009</v>
      </c>
      <c r="C501" s="267" t="s">
        <v>1010</v>
      </c>
      <c r="D501" s="193">
        <v>0</v>
      </c>
      <c r="E501" s="193"/>
      <c r="F501" s="44" t="str">
        <f t="shared" si="109"/>
        <v>-</v>
      </c>
    </row>
    <row r="502" spans="1:6" ht="24" x14ac:dyDescent="0.2">
      <c r="A502" s="62">
        <v>844</v>
      </c>
      <c r="B502" s="63" t="s">
        <v>1011</v>
      </c>
      <c r="C502" s="267" t="s">
        <v>1012</v>
      </c>
      <c r="D502" s="59">
        <f t="shared" ref="D502:E502" si="129">SUM(D503:D508)</f>
        <v>0</v>
      </c>
      <c r="E502" s="59">
        <f t="shared" si="129"/>
        <v>0</v>
      </c>
      <c r="F502" s="44" t="str">
        <f t="shared" si="109"/>
        <v>-</v>
      </c>
    </row>
    <row r="503" spans="1:6" ht="12.75" customHeight="1" x14ac:dyDescent="0.2">
      <c r="A503" s="62">
        <v>8443</v>
      </c>
      <c r="B503" s="63" t="s">
        <v>1013</v>
      </c>
      <c r="C503" s="267" t="s">
        <v>1014</v>
      </c>
      <c r="D503" s="193">
        <v>0</v>
      </c>
      <c r="E503" s="193"/>
      <c r="F503" s="44" t="str">
        <f t="shared" si="109"/>
        <v>-</v>
      </c>
    </row>
    <row r="504" spans="1:6" ht="12.75" customHeight="1" x14ac:dyDescent="0.2">
      <c r="A504" s="62">
        <v>8444</v>
      </c>
      <c r="B504" s="63" t="s">
        <v>1015</v>
      </c>
      <c r="C504" s="267" t="s">
        <v>1016</v>
      </c>
      <c r="D504" s="193">
        <v>0</v>
      </c>
      <c r="E504" s="193"/>
      <c r="F504" s="44" t="str">
        <f t="shared" si="109"/>
        <v>-</v>
      </c>
    </row>
    <row r="505" spans="1:6" ht="24" x14ac:dyDescent="0.2">
      <c r="A505" s="62">
        <v>8445</v>
      </c>
      <c r="B505" s="63" t="s">
        <v>1017</v>
      </c>
      <c r="C505" s="267" t="s">
        <v>1018</v>
      </c>
      <c r="D505" s="193">
        <v>0</v>
      </c>
      <c r="E505" s="193"/>
      <c r="F505" s="44" t="str">
        <f t="shared" si="109"/>
        <v>-</v>
      </c>
    </row>
    <row r="506" spans="1:6" ht="12.75" customHeight="1" x14ac:dyDescent="0.2">
      <c r="A506" s="62">
        <v>8446</v>
      </c>
      <c r="B506" s="63" t="s">
        <v>1019</v>
      </c>
      <c r="C506" s="267" t="s">
        <v>1020</v>
      </c>
      <c r="D506" s="193">
        <v>0</v>
      </c>
      <c r="E506" s="193"/>
      <c r="F506" s="44" t="str">
        <f t="shared" si="109"/>
        <v>-</v>
      </c>
    </row>
    <row r="507" spans="1:6" ht="12.75" customHeight="1" x14ac:dyDescent="0.2">
      <c r="A507" s="62">
        <v>8447</v>
      </c>
      <c r="B507" s="63" t="s">
        <v>1021</v>
      </c>
      <c r="C507" s="267" t="s">
        <v>1022</v>
      </c>
      <c r="D507" s="193">
        <v>0</v>
      </c>
      <c r="E507" s="193"/>
      <c r="F507" s="44" t="str">
        <f t="shared" si="109"/>
        <v>-</v>
      </c>
    </row>
    <row r="508" spans="1:6" ht="12.75" customHeight="1" x14ac:dyDescent="0.2">
      <c r="A508" s="62">
        <v>8448</v>
      </c>
      <c r="B508" s="63" t="s">
        <v>1023</v>
      </c>
      <c r="C508" s="267" t="s">
        <v>1024</v>
      </c>
      <c r="D508" s="193">
        <v>0</v>
      </c>
      <c r="E508" s="193"/>
      <c r="F508" s="44" t="str">
        <f t="shared" si="109"/>
        <v>-</v>
      </c>
    </row>
    <row r="509" spans="1:6" ht="24" x14ac:dyDescent="0.2">
      <c r="A509" s="62">
        <v>845</v>
      </c>
      <c r="B509" s="182" t="s">
        <v>1025</v>
      </c>
      <c r="C509" s="267" t="s">
        <v>1026</v>
      </c>
      <c r="D509" s="59">
        <f t="shared" ref="D509:E509" si="130">SUM(D510:D513)</f>
        <v>0</v>
      </c>
      <c r="E509" s="59">
        <f t="shared" si="130"/>
        <v>0</v>
      </c>
      <c r="F509" s="44" t="str">
        <f t="shared" si="109"/>
        <v>-</v>
      </c>
    </row>
    <row r="510" spans="1:6" ht="12.75" customHeight="1" x14ac:dyDescent="0.2">
      <c r="A510" s="62">
        <v>8453</v>
      </c>
      <c r="B510" s="63" t="s">
        <v>1027</v>
      </c>
      <c r="C510" s="267" t="s">
        <v>1028</v>
      </c>
      <c r="D510" s="193">
        <v>0</v>
      </c>
      <c r="E510" s="193"/>
      <c r="F510" s="44" t="str">
        <f t="shared" si="109"/>
        <v>-</v>
      </c>
    </row>
    <row r="511" spans="1:6" ht="12.75" customHeight="1" x14ac:dyDescent="0.2">
      <c r="A511" s="62">
        <v>8454</v>
      </c>
      <c r="B511" s="63" t="s">
        <v>1029</v>
      </c>
      <c r="C511" s="267" t="s">
        <v>1030</v>
      </c>
      <c r="D511" s="193">
        <v>0</v>
      </c>
      <c r="E511" s="193"/>
      <c r="F511" s="44" t="str">
        <f t="shared" si="109"/>
        <v>-</v>
      </c>
    </row>
    <row r="512" spans="1:6" ht="12.75" customHeight="1" x14ac:dyDescent="0.2">
      <c r="A512" s="62">
        <v>8455</v>
      </c>
      <c r="B512" s="63" t="s">
        <v>1031</v>
      </c>
      <c r="C512" s="267" t="s">
        <v>1032</v>
      </c>
      <c r="D512" s="193">
        <v>0</v>
      </c>
      <c r="E512" s="193"/>
      <c r="F512" s="44" t="str">
        <f t="shared" si="109"/>
        <v>-</v>
      </c>
    </row>
    <row r="513" spans="1:6" ht="12.75" customHeight="1" x14ac:dyDescent="0.2">
      <c r="A513" s="62">
        <v>8456</v>
      </c>
      <c r="B513" s="63" t="s">
        <v>1033</v>
      </c>
      <c r="C513" s="267" t="s">
        <v>1034</v>
      </c>
      <c r="D513" s="193">
        <v>0</v>
      </c>
      <c r="E513" s="193"/>
      <c r="F513" s="44" t="str">
        <f t="shared" si="109"/>
        <v>-</v>
      </c>
    </row>
    <row r="514" spans="1:6" ht="12.75" customHeight="1" x14ac:dyDescent="0.2">
      <c r="A514" s="62">
        <v>847</v>
      </c>
      <c r="B514" s="63" t="s">
        <v>1035</v>
      </c>
      <c r="C514" s="267" t="s">
        <v>1036</v>
      </c>
      <c r="D514" s="59">
        <f t="shared" ref="D514:E514" si="131">SUM(D515:D521)</f>
        <v>0</v>
      </c>
      <c r="E514" s="59">
        <f t="shared" si="131"/>
        <v>0</v>
      </c>
      <c r="F514" s="44" t="str">
        <f t="shared" si="109"/>
        <v>-</v>
      </c>
    </row>
    <row r="515" spans="1:6" ht="12.75" customHeight="1" x14ac:dyDescent="0.2">
      <c r="A515" s="62">
        <v>8471</v>
      </c>
      <c r="B515" s="63" t="s">
        <v>1037</v>
      </c>
      <c r="C515" s="267" t="s">
        <v>1038</v>
      </c>
      <c r="D515" s="193">
        <v>0</v>
      </c>
      <c r="E515" s="193"/>
      <c r="F515" s="44" t="str">
        <f t="shared" si="109"/>
        <v>-</v>
      </c>
    </row>
    <row r="516" spans="1:6" ht="12.75" customHeight="1" x14ac:dyDescent="0.2">
      <c r="A516" s="62">
        <v>8472</v>
      </c>
      <c r="B516" s="63" t="s">
        <v>1039</v>
      </c>
      <c r="C516" s="267" t="s">
        <v>1040</v>
      </c>
      <c r="D516" s="193">
        <v>0</v>
      </c>
      <c r="E516" s="193"/>
      <c r="F516" s="44" t="str">
        <f t="shared" si="109"/>
        <v>-</v>
      </c>
    </row>
    <row r="517" spans="1:6" ht="12.75" customHeight="1" x14ac:dyDescent="0.2">
      <c r="A517" s="62">
        <v>8473</v>
      </c>
      <c r="B517" s="63" t="s">
        <v>1041</v>
      </c>
      <c r="C517" s="267" t="s">
        <v>1042</v>
      </c>
      <c r="D517" s="193">
        <v>0</v>
      </c>
      <c r="E517" s="193"/>
      <c r="F517" s="44" t="str">
        <f t="shared" si="109"/>
        <v>-</v>
      </c>
    </row>
    <row r="518" spans="1:6" ht="12.75" customHeight="1" x14ac:dyDescent="0.2">
      <c r="A518" s="62">
        <v>8474</v>
      </c>
      <c r="B518" s="63" t="s">
        <v>1043</v>
      </c>
      <c r="C518" s="267" t="s">
        <v>1044</v>
      </c>
      <c r="D518" s="193">
        <v>0</v>
      </c>
      <c r="E518" s="193"/>
      <c r="F518" s="44" t="str">
        <f t="shared" si="109"/>
        <v>-</v>
      </c>
    </row>
    <row r="519" spans="1:6" ht="12.75" customHeight="1" x14ac:dyDescent="0.2">
      <c r="A519" s="62">
        <v>8475</v>
      </c>
      <c r="B519" s="63" t="s">
        <v>1045</v>
      </c>
      <c r="C519" s="267" t="s">
        <v>1046</v>
      </c>
      <c r="D519" s="193">
        <v>0</v>
      </c>
      <c r="E519" s="193"/>
      <c r="F519" s="44" t="str">
        <f t="shared" si="109"/>
        <v>-</v>
      </c>
    </row>
    <row r="520" spans="1:6" ht="12.75" customHeight="1" x14ac:dyDescent="0.2">
      <c r="A520" s="62">
        <v>8476</v>
      </c>
      <c r="B520" s="63" t="s">
        <v>1047</v>
      </c>
      <c r="C520" s="267" t="s">
        <v>1048</v>
      </c>
      <c r="D520" s="193">
        <v>0</v>
      </c>
      <c r="E520" s="193"/>
      <c r="F520" s="44" t="str">
        <f t="shared" si="109"/>
        <v>-</v>
      </c>
    </row>
    <row r="521" spans="1:6" ht="12" x14ac:dyDescent="0.2">
      <c r="A521" s="69" t="s">
        <v>1049</v>
      </c>
      <c r="B521" s="64" t="s">
        <v>1050</v>
      </c>
      <c r="C521" s="301" t="s">
        <v>1049</v>
      </c>
      <c r="D521" s="191">
        <v>0</v>
      </c>
      <c r="E521" s="191"/>
      <c r="F521" s="70" t="str">
        <f t="shared" si="109"/>
        <v>-</v>
      </c>
    </row>
    <row r="522" spans="1:6" ht="24" x14ac:dyDescent="0.2">
      <c r="A522" s="62">
        <v>85</v>
      </c>
      <c r="B522" s="64" t="s">
        <v>1051</v>
      </c>
      <c r="C522" s="267" t="s">
        <v>1052</v>
      </c>
      <c r="D522" s="59">
        <f t="shared" ref="D522:E522" si="132">D523+D526+D529+D532</f>
        <v>0</v>
      </c>
      <c r="E522" s="59">
        <f t="shared" si="132"/>
        <v>0</v>
      </c>
      <c r="F522" s="44" t="str">
        <f t="shared" si="109"/>
        <v>-</v>
      </c>
    </row>
    <row r="523" spans="1:6" ht="12.75" customHeight="1" x14ac:dyDescent="0.2">
      <c r="A523" s="62">
        <v>851</v>
      </c>
      <c r="B523" s="63" t="s">
        <v>1053</v>
      </c>
      <c r="C523" s="267" t="s">
        <v>1054</v>
      </c>
      <c r="D523" s="59">
        <f t="shared" ref="D523:E523" si="133">SUM(D524:D525)</f>
        <v>0</v>
      </c>
      <c r="E523" s="59">
        <f t="shared" si="133"/>
        <v>0</v>
      </c>
      <c r="F523" s="44" t="str">
        <f t="shared" si="109"/>
        <v>-</v>
      </c>
    </row>
    <row r="524" spans="1:6" ht="12.75" customHeight="1" x14ac:dyDescent="0.2">
      <c r="A524" s="62">
        <v>8511</v>
      </c>
      <c r="B524" s="63" t="s">
        <v>1055</v>
      </c>
      <c r="C524" s="267" t="s">
        <v>1056</v>
      </c>
      <c r="D524" s="193">
        <v>0</v>
      </c>
      <c r="E524" s="193"/>
      <c r="F524" s="44" t="str">
        <f t="shared" si="109"/>
        <v>-</v>
      </c>
    </row>
    <row r="525" spans="1:6" ht="12.75" customHeight="1" x14ac:dyDescent="0.2">
      <c r="A525" s="62">
        <v>8512</v>
      </c>
      <c r="B525" s="63" t="s">
        <v>1057</v>
      </c>
      <c r="C525" s="267" t="s">
        <v>1058</v>
      </c>
      <c r="D525" s="193">
        <v>0</v>
      </c>
      <c r="E525" s="193"/>
      <c r="F525" s="44" t="str">
        <f t="shared" si="109"/>
        <v>-</v>
      </c>
    </row>
    <row r="526" spans="1:6" ht="12.75" customHeight="1" x14ac:dyDescent="0.2">
      <c r="A526" s="62">
        <v>852</v>
      </c>
      <c r="B526" s="63" t="s">
        <v>1059</v>
      </c>
      <c r="C526" s="267" t="s">
        <v>1060</v>
      </c>
      <c r="D526" s="59">
        <f t="shared" ref="D526:E526" si="134">SUM(D527:D528)</f>
        <v>0</v>
      </c>
      <c r="E526" s="59">
        <f t="shared" si="134"/>
        <v>0</v>
      </c>
      <c r="F526" s="44" t="str">
        <f t="shared" si="109"/>
        <v>-</v>
      </c>
    </row>
    <row r="527" spans="1:6" ht="12.75" customHeight="1" x14ac:dyDescent="0.2">
      <c r="A527" s="62">
        <v>8521</v>
      </c>
      <c r="B527" s="63" t="s">
        <v>1061</v>
      </c>
      <c r="C527" s="267" t="s">
        <v>1062</v>
      </c>
      <c r="D527" s="193">
        <v>0</v>
      </c>
      <c r="E527" s="193"/>
      <c r="F527" s="44" t="str">
        <f t="shared" si="109"/>
        <v>-</v>
      </c>
    </row>
    <row r="528" spans="1:6" ht="12.75" customHeight="1" x14ac:dyDescent="0.2">
      <c r="A528" s="62">
        <v>8522</v>
      </c>
      <c r="B528" s="63" t="s">
        <v>1063</v>
      </c>
      <c r="C528" s="267" t="s">
        <v>1064</v>
      </c>
      <c r="D528" s="193">
        <v>0</v>
      </c>
      <c r="E528" s="193"/>
      <c r="F528" s="44" t="str">
        <f t="shared" si="109"/>
        <v>-</v>
      </c>
    </row>
    <row r="529" spans="1:6" ht="12.75" customHeight="1" x14ac:dyDescent="0.2">
      <c r="A529" s="62">
        <v>853</v>
      </c>
      <c r="B529" s="63" t="s">
        <v>1065</v>
      </c>
      <c r="C529" s="267" t="s">
        <v>1066</v>
      </c>
      <c r="D529" s="59">
        <f t="shared" ref="D529:E529" si="135">SUM(D530:D531)</f>
        <v>0</v>
      </c>
      <c r="E529" s="59">
        <f t="shared" si="135"/>
        <v>0</v>
      </c>
      <c r="F529" s="44" t="str">
        <f t="shared" si="109"/>
        <v>-</v>
      </c>
    </row>
    <row r="530" spans="1:6" ht="12.75" customHeight="1" x14ac:dyDescent="0.2">
      <c r="A530" s="62">
        <v>8531</v>
      </c>
      <c r="B530" s="63" t="s">
        <v>1067</v>
      </c>
      <c r="C530" s="267" t="s">
        <v>1068</v>
      </c>
      <c r="D530" s="193">
        <v>0</v>
      </c>
      <c r="E530" s="193"/>
      <c r="F530" s="44" t="str">
        <f t="shared" si="109"/>
        <v>-</v>
      </c>
    </row>
    <row r="531" spans="1:6" ht="12.75" customHeight="1" x14ac:dyDescent="0.2">
      <c r="A531" s="62">
        <v>8532</v>
      </c>
      <c r="B531" s="63" t="s">
        <v>1069</v>
      </c>
      <c r="C531" s="267" t="s">
        <v>1070</v>
      </c>
      <c r="D531" s="193">
        <v>0</v>
      </c>
      <c r="E531" s="193"/>
      <c r="F531" s="44" t="str">
        <f t="shared" si="109"/>
        <v>-</v>
      </c>
    </row>
    <row r="532" spans="1:6" ht="12.75" customHeight="1" x14ac:dyDescent="0.2">
      <c r="A532" s="62">
        <v>854</v>
      </c>
      <c r="B532" s="63" t="s">
        <v>1071</v>
      </c>
      <c r="C532" s="267" t="s">
        <v>1072</v>
      </c>
      <c r="D532" s="59">
        <f t="shared" ref="D532:E532" si="136">SUM(D533:D534)</f>
        <v>0</v>
      </c>
      <c r="E532" s="59">
        <f t="shared" si="136"/>
        <v>0</v>
      </c>
      <c r="F532" s="44" t="str">
        <f t="shared" si="109"/>
        <v>-</v>
      </c>
    </row>
    <row r="533" spans="1:6" ht="12.75" customHeight="1" x14ac:dyDescent="0.2">
      <c r="A533" s="62">
        <v>8541</v>
      </c>
      <c r="B533" s="63" t="s">
        <v>1073</v>
      </c>
      <c r="C533" s="267" t="s">
        <v>1074</v>
      </c>
      <c r="D533" s="193">
        <v>0</v>
      </c>
      <c r="E533" s="193"/>
      <c r="F533" s="44" t="str">
        <f t="shared" si="109"/>
        <v>-</v>
      </c>
    </row>
    <row r="534" spans="1:6" ht="12.75" customHeight="1" x14ac:dyDescent="0.2">
      <c r="A534" s="62">
        <v>8542</v>
      </c>
      <c r="B534" s="63" t="s">
        <v>1075</v>
      </c>
      <c r="C534" s="267" t="s">
        <v>1076</v>
      </c>
      <c r="D534" s="193">
        <v>0</v>
      </c>
      <c r="E534" s="193"/>
      <c r="F534" s="44" t="str">
        <f t="shared" si="109"/>
        <v>-</v>
      </c>
    </row>
    <row r="535" spans="1:6" ht="12.75" customHeight="1" x14ac:dyDescent="0.2">
      <c r="A535" s="62">
        <v>5</v>
      </c>
      <c r="B535" s="63" t="s">
        <v>1077</v>
      </c>
      <c r="C535" s="267" t="s">
        <v>1078</v>
      </c>
      <c r="D535" s="59">
        <f>D536+D571+D584+D597+D629</f>
        <v>0</v>
      </c>
      <c r="E535" s="59">
        <f>E536+E571+E584+E597+E629</f>
        <v>0</v>
      </c>
      <c r="F535" s="44" t="str">
        <f t="shared" si="109"/>
        <v>-</v>
      </c>
    </row>
    <row r="536" spans="1:6" ht="24" x14ac:dyDescent="0.2">
      <c r="A536" s="62">
        <v>51</v>
      </c>
      <c r="B536" s="64" t="s">
        <v>1079</v>
      </c>
      <c r="C536" s="267" t="s">
        <v>1080</v>
      </c>
      <c r="D536" s="59">
        <f>D537+D542+D545+D549+D550+D557+D562+D570</f>
        <v>0</v>
      </c>
      <c r="E536" s="59">
        <f>E537+E542+E545+E549+E550+E557+E562+E570</f>
        <v>0</v>
      </c>
      <c r="F536" s="44" t="str">
        <f t="shared" si="109"/>
        <v>-</v>
      </c>
    </row>
    <row r="537" spans="1:6" ht="24" x14ac:dyDescent="0.2">
      <c r="A537" s="62">
        <v>511</v>
      </c>
      <c r="B537" s="63" t="s">
        <v>1081</v>
      </c>
      <c r="C537" s="267" t="s">
        <v>1082</v>
      </c>
      <c r="D537" s="59">
        <f t="shared" ref="D537:E537" si="137">SUM(D538:D541)</f>
        <v>0</v>
      </c>
      <c r="E537" s="59">
        <f t="shared" si="137"/>
        <v>0</v>
      </c>
      <c r="F537" s="44" t="str">
        <f t="shared" si="109"/>
        <v>-</v>
      </c>
    </row>
    <row r="538" spans="1:6" ht="12.75" customHeight="1" x14ac:dyDescent="0.2">
      <c r="A538" s="62">
        <v>5113</v>
      </c>
      <c r="B538" s="63" t="s">
        <v>1083</v>
      </c>
      <c r="C538" s="267" t="s">
        <v>1084</v>
      </c>
      <c r="D538" s="193">
        <v>0</v>
      </c>
      <c r="E538" s="193"/>
      <c r="F538" s="44" t="str">
        <f t="shared" si="109"/>
        <v>-</v>
      </c>
    </row>
    <row r="539" spans="1:6" ht="12.75" customHeight="1" x14ac:dyDescent="0.2">
      <c r="A539" s="62">
        <v>5114</v>
      </c>
      <c r="B539" s="63" t="s">
        <v>1085</v>
      </c>
      <c r="C539" s="267" t="s">
        <v>1086</v>
      </c>
      <c r="D539" s="193">
        <v>0</v>
      </c>
      <c r="E539" s="193"/>
      <c r="F539" s="44" t="str">
        <f t="shared" si="109"/>
        <v>-</v>
      </c>
    </row>
    <row r="540" spans="1:6" ht="12.75" customHeight="1" x14ac:dyDescent="0.2">
      <c r="A540" s="62">
        <v>5115</v>
      </c>
      <c r="B540" s="63" t="s">
        <v>1087</v>
      </c>
      <c r="C540" s="267" t="s">
        <v>1088</v>
      </c>
      <c r="D540" s="193">
        <v>0</v>
      </c>
      <c r="E540" s="193"/>
      <c r="F540" s="44" t="str">
        <f t="shared" si="109"/>
        <v>-</v>
      </c>
    </row>
    <row r="541" spans="1:6" ht="12.75" customHeight="1" x14ac:dyDescent="0.2">
      <c r="A541" s="62">
        <v>5116</v>
      </c>
      <c r="B541" s="63" t="s">
        <v>1089</v>
      </c>
      <c r="C541" s="267" t="s">
        <v>1090</v>
      </c>
      <c r="D541" s="193">
        <v>0</v>
      </c>
      <c r="E541" s="193"/>
      <c r="F541" s="44" t="str">
        <f t="shared" si="109"/>
        <v>-</v>
      </c>
    </row>
    <row r="542" spans="1:6" ht="24" x14ac:dyDescent="0.2">
      <c r="A542" s="62">
        <v>512</v>
      </c>
      <c r="B542" s="182" t="s">
        <v>1091</v>
      </c>
      <c r="C542" s="267" t="s">
        <v>1092</v>
      </c>
      <c r="D542" s="59">
        <f t="shared" ref="D542:E542" si="138">SUM(D543:D544)</f>
        <v>0</v>
      </c>
      <c r="E542" s="59">
        <f t="shared" si="138"/>
        <v>0</v>
      </c>
      <c r="F542" s="44" t="str">
        <f t="shared" si="109"/>
        <v>-</v>
      </c>
    </row>
    <row r="543" spans="1:6" ht="24" x14ac:dyDescent="0.2">
      <c r="A543" s="62">
        <v>5121</v>
      </c>
      <c r="B543" s="63" t="s">
        <v>1093</v>
      </c>
      <c r="C543" s="267" t="s">
        <v>1094</v>
      </c>
      <c r="D543" s="193">
        <v>0</v>
      </c>
      <c r="E543" s="193"/>
      <c r="F543" s="44" t="str">
        <f t="shared" si="109"/>
        <v>-</v>
      </c>
    </row>
    <row r="544" spans="1:6" ht="24" x14ac:dyDescent="0.2">
      <c r="A544" s="62">
        <v>5122</v>
      </c>
      <c r="B544" s="63" t="s">
        <v>1095</v>
      </c>
      <c r="C544" s="267" t="s">
        <v>1096</v>
      </c>
      <c r="D544" s="193">
        <v>0</v>
      </c>
      <c r="E544" s="193"/>
      <c r="F544" s="44" t="str">
        <f t="shared" si="109"/>
        <v>-</v>
      </c>
    </row>
    <row r="545" spans="1:6" ht="24" x14ac:dyDescent="0.2">
      <c r="A545" s="62">
        <v>513</v>
      </c>
      <c r="B545" s="63" t="s">
        <v>1097</v>
      </c>
      <c r="C545" s="267" t="s">
        <v>1098</v>
      </c>
      <c r="D545" s="59">
        <f t="shared" ref="D545:E545" si="139">SUM(D546:D548)</f>
        <v>0</v>
      </c>
      <c r="E545" s="59">
        <f t="shared" si="139"/>
        <v>0</v>
      </c>
      <c r="F545" s="44" t="str">
        <f t="shared" si="109"/>
        <v>-</v>
      </c>
    </row>
    <row r="546" spans="1:6" ht="12.75" customHeight="1" x14ac:dyDescent="0.2">
      <c r="A546" s="62">
        <v>5132</v>
      </c>
      <c r="B546" s="63" t="s">
        <v>1099</v>
      </c>
      <c r="C546" s="267" t="s">
        <v>1100</v>
      </c>
      <c r="D546" s="193">
        <v>0</v>
      </c>
      <c r="E546" s="193"/>
      <c r="F546" s="44" t="str">
        <f t="shared" si="109"/>
        <v>-</v>
      </c>
    </row>
    <row r="547" spans="1:6" ht="12.75" customHeight="1" x14ac:dyDescent="0.2">
      <c r="A547" s="271">
        <v>5133</v>
      </c>
      <c r="B547" s="63" t="s">
        <v>1101</v>
      </c>
      <c r="C547" s="272" t="s">
        <v>1102</v>
      </c>
      <c r="D547" s="193">
        <v>0</v>
      </c>
      <c r="E547" s="193"/>
      <c r="F547" s="44" t="str">
        <f t="shared" si="109"/>
        <v>-</v>
      </c>
    </row>
    <row r="548" spans="1:6" ht="12.75" customHeight="1" x14ac:dyDescent="0.2">
      <c r="A548" s="271">
        <v>5134</v>
      </c>
      <c r="B548" s="63" t="s">
        <v>1103</v>
      </c>
      <c r="C548" s="272" t="s">
        <v>1104</v>
      </c>
      <c r="D548" s="193">
        <v>0</v>
      </c>
      <c r="E548" s="193"/>
      <c r="F548" s="44" t="str">
        <f t="shared" si="109"/>
        <v>-</v>
      </c>
    </row>
    <row r="549" spans="1:6" ht="12.75" customHeight="1" x14ac:dyDescent="0.2">
      <c r="A549" s="62">
        <v>514</v>
      </c>
      <c r="B549" s="182" t="s">
        <v>1105</v>
      </c>
      <c r="C549" s="267" t="s">
        <v>1106</v>
      </c>
      <c r="D549" s="193">
        <v>0</v>
      </c>
      <c r="E549" s="193"/>
      <c r="F549" s="44" t="str">
        <f t="shared" si="109"/>
        <v>-</v>
      </c>
    </row>
    <row r="550" spans="1:6" ht="24" x14ac:dyDescent="0.2">
      <c r="A550" s="62">
        <v>515</v>
      </c>
      <c r="B550" s="63" t="s">
        <v>1107</v>
      </c>
      <c r="C550" s="267" t="s">
        <v>1108</v>
      </c>
      <c r="D550" s="59">
        <f t="shared" ref="D550:E550" si="140">SUM(D551:D556)</f>
        <v>0</v>
      </c>
      <c r="E550" s="59">
        <f t="shared" si="140"/>
        <v>0</v>
      </c>
      <c r="F550" s="44" t="str">
        <f t="shared" si="109"/>
        <v>-</v>
      </c>
    </row>
    <row r="551" spans="1:6" ht="12.75" customHeight="1" x14ac:dyDescent="0.2">
      <c r="A551" s="62">
        <v>5153</v>
      </c>
      <c r="B551" s="63" t="s">
        <v>1109</v>
      </c>
      <c r="C551" s="267" t="s">
        <v>1110</v>
      </c>
      <c r="D551" s="193">
        <v>0</v>
      </c>
      <c r="E551" s="193"/>
      <c r="F551" s="44" t="str">
        <f t="shared" si="109"/>
        <v>-</v>
      </c>
    </row>
    <row r="552" spans="1:6" ht="12.75" customHeight="1" x14ac:dyDescent="0.2">
      <c r="A552" s="62">
        <v>5154</v>
      </c>
      <c r="B552" s="63" t="s">
        <v>1111</v>
      </c>
      <c r="C552" s="267" t="s">
        <v>1112</v>
      </c>
      <c r="D552" s="193">
        <v>0</v>
      </c>
      <c r="E552" s="193"/>
      <c r="F552" s="44" t="str">
        <f t="shared" si="109"/>
        <v>-</v>
      </c>
    </row>
    <row r="553" spans="1:6" ht="24" x14ac:dyDescent="0.2">
      <c r="A553" s="62">
        <v>5155</v>
      </c>
      <c r="B553" s="63" t="s">
        <v>1113</v>
      </c>
      <c r="C553" s="267" t="s">
        <v>1114</v>
      </c>
      <c r="D553" s="193">
        <v>0</v>
      </c>
      <c r="E553" s="193"/>
      <c r="F553" s="44" t="str">
        <f t="shared" si="109"/>
        <v>-</v>
      </c>
    </row>
    <row r="554" spans="1:6" ht="12.75" customHeight="1" x14ac:dyDescent="0.2">
      <c r="A554" s="62">
        <v>5156</v>
      </c>
      <c r="B554" s="63" t="s">
        <v>1115</v>
      </c>
      <c r="C554" s="267" t="s">
        <v>1116</v>
      </c>
      <c r="D554" s="193">
        <v>0</v>
      </c>
      <c r="E554" s="193"/>
      <c r="F554" s="44" t="str">
        <f t="shared" si="109"/>
        <v>-</v>
      </c>
    </row>
    <row r="555" spans="1:6" ht="12.75" customHeight="1" x14ac:dyDescent="0.2">
      <c r="A555" s="62">
        <v>5157</v>
      </c>
      <c r="B555" s="63" t="s">
        <v>1117</v>
      </c>
      <c r="C555" s="267" t="s">
        <v>1118</v>
      </c>
      <c r="D555" s="193">
        <v>0</v>
      </c>
      <c r="E555" s="193"/>
      <c r="F555" s="44" t="str">
        <f t="shared" si="109"/>
        <v>-</v>
      </c>
    </row>
    <row r="556" spans="1:6" ht="12.75" customHeight="1" x14ac:dyDescent="0.2">
      <c r="A556" s="62">
        <v>5158</v>
      </c>
      <c r="B556" s="63" t="s">
        <v>1119</v>
      </c>
      <c r="C556" s="267" t="s">
        <v>1120</v>
      </c>
      <c r="D556" s="193">
        <v>0</v>
      </c>
      <c r="E556" s="193"/>
      <c r="F556" s="44" t="str">
        <f t="shared" si="109"/>
        <v>-</v>
      </c>
    </row>
    <row r="557" spans="1:6" ht="24" x14ac:dyDescent="0.2">
      <c r="A557" s="62">
        <v>516</v>
      </c>
      <c r="B557" s="182" t="s">
        <v>1121</v>
      </c>
      <c r="C557" s="267" t="s">
        <v>1122</v>
      </c>
      <c r="D557" s="59">
        <f t="shared" ref="D557:E557" si="141">SUM(D558:D561)</f>
        <v>0</v>
      </c>
      <c r="E557" s="59">
        <f t="shared" si="141"/>
        <v>0</v>
      </c>
      <c r="F557" s="44" t="str">
        <f t="shared" si="109"/>
        <v>-</v>
      </c>
    </row>
    <row r="558" spans="1:6" ht="12.75" customHeight="1" x14ac:dyDescent="0.2">
      <c r="A558" s="62">
        <v>5163</v>
      </c>
      <c r="B558" s="63" t="s">
        <v>1123</v>
      </c>
      <c r="C558" s="267" t="s">
        <v>1124</v>
      </c>
      <c r="D558" s="193">
        <v>0</v>
      </c>
      <c r="E558" s="193"/>
      <c r="F558" s="44" t="str">
        <f t="shared" si="109"/>
        <v>-</v>
      </c>
    </row>
    <row r="559" spans="1:6" ht="12.75" customHeight="1" x14ac:dyDescent="0.2">
      <c r="A559" s="62">
        <v>5164</v>
      </c>
      <c r="B559" s="63" t="s">
        <v>1125</v>
      </c>
      <c r="C559" s="267" t="s">
        <v>1126</v>
      </c>
      <c r="D559" s="193">
        <v>0</v>
      </c>
      <c r="E559" s="193"/>
      <c r="F559" s="44" t="str">
        <f t="shared" si="109"/>
        <v>-</v>
      </c>
    </row>
    <row r="560" spans="1:6" ht="12.75" customHeight="1" x14ac:dyDescent="0.2">
      <c r="A560" s="62">
        <v>5165</v>
      </c>
      <c r="B560" s="63" t="s">
        <v>1127</v>
      </c>
      <c r="C560" s="267" t="s">
        <v>1128</v>
      </c>
      <c r="D560" s="193">
        <v>0</v>
      </c>
      <c r="E560" s="193"/>
      <c r="F560" s="44" t="str">
        <f t="shared" si="109"/>
        <v>-</v>
      </c>
    </row>
    <row r="561" spans="1:6" ht="12.75" customHeight="1" x14ac:dyDescent="0.2">
      <c r="A561" s="62">
        <v>5166</v>
      </c>
      <c r="B561" s="63" t="s">
        <v>1129</v>
      </c>
      <c r="C561" s="267" t="s">
        <v>1130</v>
      </c>
      <c r="D561" s="193">
        <v>0</v>
      </c>
      <c r="E561" s="193"/>
      <c r="F561" s="44" t="str">
        <f t="shared" si="109"/>
        <v>-</v>
      </c>
    </row>
    <row r="562" spans="1:6" ht="12.75" customHeight="1" x14ac:dyDescent="0.2">
      <c r="A562" s="62">
        <v>517</v>
      </c>
      <c r="B562" s="63" t="s">
        <v>1131</v>
      </c>
      <c r="C562" s="267" t="s">
        <v>1132</v>
      </c>
      <c r="D562" s="59">
        <f t="shared" ref="D562:E562" si="142">SUM(D563:D569)</f>
        <v>0</v>
      </c>
      <c r="E562" s="59">
        <f t="shared" si="142"/>
        <v>0</v>
      </c>
      <c r="F562" s="44" t="str">
        <f t="shared" si="109"/>
        <v>-</v>
      </c>
    </row>
    <row r="563" spans="1:6" ht="12.75" customHeight="1" x14ac:dyDescent="0.2">
      <c r="A563" s="62">
        <v>5171</v>
      </c>
      <c r="B563" s="63" t="s">
        <v>1133</v>
      </c>
      <c r="C563" s="267" t="s">
        <v>1134</v>
      </c>
      <c r="D563" s="193">
        <v>0</v>
      </c>
      <c r="E563" s="193"/>
      <c r="F563" s="44" t="str">
        <f t="shared" si="109"/>
        <v>-</v>
      </c>
    </row>
    <row r="564" spans="1:6" ht="12.75" customHeight="1" x14ac:dyDescent="0.2">
      <c r="A564" s="62">
        <v>5172</v>
      </c>
      <c r="B564" s="63" t="s">
        <v>1135</v>
      </c>
      <c r="C564" s="267" t="s">
        <v>1136</v>
      </c>
      <c r="D564" s="193">
        <v>0</v>
      </c>
      <c r="E564" s="193"/>
      <c r="F564" s="44" t="str">
        <f t="shared" si="109"/>
        <v>-</v>
      </c>
    </row>
    <row r="565" spans="1:6" ht="12.75" customHeight="1" x14ac:dyDescent="0.2">
      <c r="A565" s="62">
        <v>5173</v>
      </c>
      <c r="B565" s="63" t="s">
        <v>1137</v>
      </c>
      <c r="C565" s="267" t="s">
        <v>1138</v>
      </c>
      <c r="D565" s="193">
        <v>0</v>
      </c>
      <c r="E565" s="193"/>
      <c r="F565" s="44" t="str">
        <f t="shared" si="109"/>
        <v>-</v>
      </c>
    </row>
    <row r="566" spans="1:6" ht="12.75" customHeight="1" x14ac:dyDescent="0.2">
      <c r="A566" s="62">
        <v>5174</v>
      </c>
      <c r="B566" s="63" t="s">
        <v>1139</v>
      </c>
      <c r="C566" s="267" t="s">
        <v>1140</v>
      </c>
      <c r="D566" s="193">
        <v>0</v>
      </c>
      <c r="E566" s="193"/>
      <c r="F566" s="44" t="str">
        <f t="shared" si="109"/>
        <v>-</v>
      </c>
    </row>
    <row r="567" spans="1:6" ht="12.75" customHeight="1" x14ac:dyDescent="0.2">
      <c r="A567" s="62">
        <v>5175</v>
      </c>
      <c r="B567" s="63" t="s">
        <v>1141</v>
      </c>
      <c r="C567" s="267" t="s">
        <v>1142</v>
      </c>
      <c r="D567" s="193">
        <v>0</v>
      </c>
      <c r="E567" s="193"/>
      <c r="F567" s="44" t="str">
        <f t="shared" si="109"/>
        <v>-</v>
      </c>
    </row>
    <row r="568" spans="1:6" ht="12.75" customHeight="1" x14ac:dyDescent="0.2">
      <c r="A568" s="69">
        <v>5176</v>
      </c>
      <c r="B568" s="64" t="s">
        <v>1143</v>
      </c>
      <c r="C568" s="301" t="s">
        <v>1144</v>
      </c>
      <c r="D568" s="191">
        <v>0</v>
      </c>
      <c r="E568" s="191"/>
      <c r="F568" s="70" t="str">
        <f t="shared" si="109"/>
        <v>-</v>
      </c>
    </row>
    <row r="569" spans="1:6" ht="12" x14ac:dyDescent="0.2">
      <c r="A569" s="69">
        <v>5177</v>
      </c>
      <c r="B569" s="181" t="s">
        <v>1145</v>
      </c>
      <c r="C569" s="301" t="s">
        <v>1146</v>
      </c>
      <c r="D569" s="191">
        <v>0</v>
      </c>
      <c r="E569" s="191"/>
      <c r="F569" s="70" t="str">
        <f t="shared" si="109"/>
        <v>-</v>
      </c>
    </row>
    <row r="570" spans="1:6" ht="12.75" customHeight="1" x14ac:dyDescent="0.2">
      <c r="A570" s="69" t="s">
        <v>1147</v>
      </c>
      <c r="B570" s="64" t="s">
        <v>1148</v>
      </c>
      <c r="C570" s="301" t="s">
        <v>1147</v>
      </c>
      <c r="D570" s="191">
        <v>0</v>
      </c>
      <c r="E570" s="191"/>
      <c r="F570" s="70" t="str">
        <f>IF(D570&lt;&gt;0,IF(E570/D570&gt;=100,"&gt;&gt;100",E570/D570*100),"-")</f>
        <v>-</v>
      </c>
    </row>
    <row r="571" spans="1:6" ht="24" x14ac:dyDescent="0.2">
      <c r="A571" s="62">
        <v>52</v>
      </c>
      <c r="B571" s="64" t="s">
        <v>1149</v>
      </c>
      <c r="C571" s="267" t="s">
        <v>1150</v>
      </c>
      <c r="D571" s="59">
        <f>D572+D575+D578+D581</f>
        <v>0</v>
      </c>
      <c r="E571" s="59">
        <f>E572+E575+E578+E581</f>
        <v>0</v>
      </c>
      <c r="F571" s="44" t="str">
        <f t="shared" si="109"/>
        <v>-</v>
      </c>
    </row>
    <row r="572" spans="1:6" ht="12.75" customHeight="1" x14ac:dyDescent="0.2">
      <c r="A572" s="62">
        <v>521</v>
      </c>
      <c r="B572" s="63" t="s">
        <v>1151</v>
      </c>
      <c r="C572" s="267" t="s">
        <v>1152</v>
      </c>
      <c r="D572" s="59">
        <f t="shared" ref="D572:E572" si="143">SUM(D573:D574)</f>
        <v>0</v>
      </c>
      <c r="E572" s="59">
        <f t="shared" si="143"/>
        <v>0</v>
      </c>
      <c r="F572" s="44" t="str">
        <f t="shared" si="109"/>
        <v>-</v>
      </c>
    </row>
    <row r="573" spans="1:6" ht="12.75" customHeight="1" x14ac:dyDescent="0.2">
      <c r="A573" s="62">
        <v>5211</v>
      </c>
      <c r="B573" s="63" t="s">
        <v>1153</v>
      </c>
      <c r="C573" s="267" t="s">
        <v>1154</v>
      </c>
      <c r="D573" s="193">
        <v>0</v>
      </c>
      <c r="E573" s="193"/>
      <c r="F573" s="44" t="str">
        <f t="shared" si="109"/>
        <v>-</v>
      </c>
    </row>
    <row r="574" spans="1:6" ht="12.75" customHeight="1" x14ac:dyDescent="0.2">
      <c r="A574" s="62">
        <v>5212</v>
      </c>
      <c r="B574" s="63" t="s">
        <v>1155</v>
      </c>
      <c r="C574" s="267" t="s">
        <v>1156</v>
      </c>
      <c r="D574" s="193">
        <v>0</v>
      </c>
      <c r="E574" s="193"/>
      <c r="F574" s="44" t="str">
        <f t="shared" si="109"/>
        <v>-</v>
      </c>
    </row>
    <row r="575" spans="1:6" ht="12.75" customHeight="1" x14ac:dyDescent="0.2">
      <c r="A575" s="62">
        <v>522</v>
      </c>
      <c r="B575" s="63" t="s">
        <v>1157</v>
      </c>
      <c r="C575" s="267" t="s">
        <v>1158</v>
      </c>
      <c r="D575" s="59">
        <f t="shared" ref="D575:E575" si="144">SUM(D576:D577)</f>
        <v>0</v>
      </c>
      <c r="E575" s="59">
        <f t="shared" si="144"/>
        <v>0</v>
      </c>
      <c r="F575" s="44" t="str">
        <f t="shared" si="109"/>
        <v>-</v>
      </c>
    </row>
    <row r="576" spans="1:6" ht="12.75" customHeight="1" x14ac:dyDescent="0.2">
      <c r="A576" s="62">
        <v>5221</v>
      </c>
      <c r="B576" s="63" t="s">
        <v>949</v>
      </c>
      <c r="C576" s="267" t="s">
        <v>1159</v>
      </c>
      <c r="D576" s="193">
        <v>0</v>
      </c>
      <c r="E576" s="193"/>
      <c r="F576" s="44" t="str">
        <f t="shared" si="109"/>
        <v>-</v>
      </c>
    </row>
    <row r="577" spans="1:6" ht="12.75" customHeight="1" x14ac:dyDescent="0.2">
      <c r="A577" s="62">
        <v>5222</v>
      </c>
      <c r="B577" s="63" t="s">
        <v>951</v>
      </c>
      <c r="C577" s="267" t="s">
        <v>1160</v>
      </c>
      <c r="D577" s="193">
        <v>0</v>
      </c>
      <c r="E577" s="193"/>
      <c r="F577" s="44" t="str">
        <f t="shared" si="109"/>
        <v>-</v>
      </c>
    </row>
    <row r="578" spans="1:6" ht="12.75" customHeight="1" x14ac:dyDescent="0.2">
      <c r="A578" s="62">
        <v>523</v>
      </c>
      <c r="B578" s="63" t="s">
        <v>1161</v>
      </c>
      <c r="C578" s="267" t="s">
        <v>1162</v>
      </c>
      <c r="D578" s="59">
        <f t="shared" ref="D578:E578" si="145">SUM(D579:D580)</f>
        <v>0</v>
      </c>
      <c r="E578" s="59">
        <f t="shared" si="145"/>
        <v>0</v>
      </c>
      <c r="F578" s="44" t="str">
        <f t="shared" si="109"/>
        <v>-</v>
      </c>
    </row>
    <row r="579" spans="1:6" ht="12.75" customHeight="1" x14ac:dyDescent="0.2">
      <c r="A579" s="62">
        <v>5231</v>
      </c>
      <c r="B579" s="63" t="s">
        <v>955</v>
      </c>
      <c r="C579" s="267" t="s">
        <v>1163</v>
      </c>
      <c r="D579" s="193">
        <v>0</v>
      </c>
      <c r="E579" s="193"/>
      <c r="F579" s="44" t="str">
        <f t="shared" si="109"/>
        <v>-</v>
      </c>
    </row>
    <row r="580" spans="1:6" ht="12.75" customHeight="1" x14ac:dyDescent="0.2">
      <c r="A580" s="62">
        <v>5232</v>
      </c>
      <c r="B580" s="63" t="s">
        <v>957</v>
      </c>
      <c r="C580" s="267" t="s">
        <v>1164</v>
      </c>
      <c r="D580" s="193">
        <v>0</v>
      </c>
      <c r="E580" s="193"/>
      <c r="F580" s="44" t="str">
        <f t="shared" si="109"/>
        <v>-</v>
      </c>
    </row>
    <row r="581" spans="1:6" ht="12.75" customHeight="1" x14ac:dyDescent="0.2">
      <c r="A581" s="62">
        <v>524</v>
      </c>
      <c r="B581" s="63" t="s">
        <v>1165</v>
      </c>
      <c r="C581" s="267" t="s">
        <v>1166</v>
      </c>
      <c r="D581" s="59">
        <f t="shared" ref="D581:E581" si="146">SUM(D582:D583)</f>
        <v>0</v>
      </c>
      <c r="E581" s="59">
        <f t="shared" si="146"/>
        <v>0</v>
      </c>
      <c r="F581" s="44" t="str">
        <f t="shared" si="109"/>
        <v>-</v>
      </c>
    </row>
    <row r="582" spans="1:6" ht="12.75" customHeight="1" x14ac:dyDescent="0.2">
      <c r="A582" s="271">
        <v>5241</v>
      </c>
      <c r="B582" s="63" t="s">
        <v>1167</v>
      </c>
      <c r="C582" s="272" t="s">
        <v>1168</v>
      </c>
      <c r="D582" s="193">
        <v>0</v>
      </c>
      <c r="E582" s="193"/>
      <c r="F582" s="44" t="str">
        <f t="shared" si="109"/>
        <v>-</v>
      </c>
    </row>
    <row r="583" spans="1:6" ht="12.75" customHeight="1" x14ac:dyDescent="0.2">
      <c r="A583" s="271">
        <v>5242</v>
      </c>
      <c r="B583" s="63" t="s">
        <v>1075</v>
      </c>
      <c r="C583" s="272" t="s">
        <v>1169</v>
      </c>
      <c r="D583" s="193">
        <v>0</v>
      </c>
      <c r="E583" s="193"/>
      <c r="F583" s="44" t="str">
        <f t="shared" si="109"/>
        <v>-</v>
      </c>
    </row>
    <row r="584" spans="1:6" ht="24" x14ac:dyDescent="0.2">
      <c r="A584" s="62">
        <v>53</v>
      </c>
      <c r="B584" s="64" t="s">
        <v>1170</v>
      </c>
      <c r="C584" s="267" t="s">
        <v>1171</v>
      </c>
      <c r="D584" s="59">
        <f t="shared" ref="D584:E584" si="147">D585+D589+D591+D594</f>
        <v>0</v>
      </c>
      <c r="E584" s="59">
        <f t="shared" si="147"/>
        <v>0</v>
      </c>
      <c r="F584" s="44" t="str">
        <f t="shared" si="109"/>
        <v>-</v>
      </c>
    </row>
    <row r="585" spans="1:6" ht="24" x14ac:dyDescent="0.2">
      <c r="A585" s="62">
        <v>531</v>
      </c>
      <c r="B585" s="181" t="s">
        <v>1172</v>
      </c>
      <c r="C585" s="267" t="s">
        <v>1173</v>
      </c>
      <c r="D585" s="59">
        <f t="shared" ref="D585:E585" si="148">SUM(D586:D588)</f>
        <v>0</v>
      </c>
      <c r="E585" s="59">
        <f t="shared" si="148"/>
        <v>0</v>
      </c>
      <c r="F585" s="44" t="str">
        <f t="shared" si="109"/>
        <v>-</v>
      </c>
    </row>
    <row r="586" spans="1:6" ht="12.75" customHeight="1" x14ac:dyDescent="0.2">
      <c r="A586" s="62">
        <v>5312</v>
      </c>
      <c r="B586" s="64" t="s">
        <v>969</v>
      </c>
      <c r="C586" s="267" t="s">
        <v>1174</v>
      </c>
      <c r="D586" s="193">
        <v>0</v>
      </c>
      <c r="E586" s="193"/>
      <c r="F586" s="44" t="str">
        <f t="shared" si="109"/>
        <v>-</v>
      </c>
    </row>
    <row r="587" spans="1:6" ht="12.75" customHeight="1" x14ac:dyDescent="0.2">
      <c r="A587" s="62">
        <v>5313</v>
      </c>
      <c r="B587" s="64" t="s">
        <v>971</v>
      </c>
      <c r="C587" s="267" t="s">
        <v>1175</v>
      </c>
      <c r="D587" s="193">
        <v>0</v>
      </c>
      <c r="E587" s="193"/>
      <c r="F587" s="44" t="str">
        <f t="shared" si="109"/>
        <v>-</v>
      </c>
    </row>
    <row r="588" spans="1:6" ht="12.75" customHeight="1" x14ac:dyDescent="0.2">
      <c r="A588" s="62">
        <v>5314</v>
      </c>
      <c r="B588" s="64" t="s">
        <v>973</v>
      </c>
      <c r="C588" s="267" t="s">
        <v>1176</v>
      </c>
      <c r="D588" s="193">
        <v>0</v>
      </c>
      <c r="E588" s="193"/>
      <c r="F588" s="44" t="str">
        <f t="shared" si="109"/>
        <v>-</v>
      </c>
    </row>
    <row r="589" spans="1:6" ht="24" x14ac:dyDescent="0.2">
      <c r="A589" s="62">
        <v>532</v>
      </c>
      <c r="B589" s="64" t="s">
        <v>1177</v>
      </c>
      <c r="C589" s="267" t="s">
        <v>1178</v>
      </c>
      <c r="D589" s="59">
        <f t="shared" ref="D589:E589" si="149">D590</f>
        <v>0</v>
      </c>
      <c r="E589" s="59">
        <f t="shared" si="149"/>
        <v>0</v>
      </c>
      <c r="F589" s="44" t="str">
        <f t="shared" si="109"/>
        <v>-</v>
      </c>
    </row>
    <row r="590" spans="1:6" ht="12.75" customHeight="1" x14ac:dyDescent="0.2">
      <c r="A590" s="62">
        <v>5321</v>
      </c>
      <c r="B590" s="64" t="s">
        <v>1179</v>
      </c>
      <c r="C590" s="267" t="s">
        <v>1180</v>
      </c>
      <c r="D590" s="193">
        <v>0</v>
      </c>
      <c r="E590" s="193"/>
      <c r="F590" s="44" t="str">
        <f t="shared" si="109"/>
        <v>-</v>
      </c>
    </row>
    <row r="591" spans="1:6" ht="24" x14ac:dyDescent="0.2">
      <c r="A591" s="62">
        <v>533</v>
      </c>
      <c r="B591" s="64" t="s">
        <v>1181</v>
      </c>
      <c r="C591" s="267" t="s">
        <v>1182</v>
      </c>
      <c r="D591" s="59">
        <f t="shared" ref="D591:E591" si="150">SUM(D592:D593)</f>
        <v>0</v>
      </c>
      <c r="E591" s="59">
        <f t="shared" si="150"/>
        <v>0</v>
      </c>
      <c r="F591" s="44" t="str">
        <f t="shared" si="109"/>
        <v>-</v>
      </c>
    </row>
    <row r="592" spans="1:6" ht="24" x14ac:dyDescent="0.2">
      <c r="A592" s="62">
        <v>5331</v>
      </c>
      <c r="B592" s="181" t="s">
        <v>1183</v>
      </c>
      <c r="C592" s="267" t="s">
        <v>1184</v>
      </c>
      <c r="D592" s="193">
        <v>0</v>
      </c>
      <c r="E592" s="193"/>
      <c r="F592" s="44" t="str">
        <f t="shared" si="109"/>
        <v>-</v>
      </c>
    </row>
    <row r="593" spans="1:6" ht="12.75" customHeight="1" x14ac:dyDescent="0.2">
      <c r="A593" s="62">
        <v>5332</v>
      </c>
      <c r="B593" s="64" t="s">
        <v>1185</v>
      </c>
      <c r="C593" s="267" t="s">
        <v>1186</v>
      </c>
      <c r="D593" s="193">
        <v>0</v>
      </c>
      <c r="E593" s="193"/>
      <c r="F593" s="44" t="str">
        <f t="shared" si="109"/>
        <v>-</v>
      </c>
    </row>
    <row r="594" spans="1:6" ht="24" x14ac:dyDescent="0.2">
      <c r="A594" s="271">
        <v>534</v>
      </c>
      <c r="B594" s="64" t="s">
        <v>1187</v>
      </c>
      <c r="C594" s="272" t="s">
        <v>1188</v>
      </c>
      <c r="D594" s="59">
        <f t="shared" ref="D594:E594" si="151">SUM(D595:D596)</f>
        <v>0</v>
      </c>
      <c r="E594" s="59">
        <f t="shared" si="151"/>
        <v>0</v>
      </c>
      <c r="F594" s="44" t="str">
        <f t="shared" si="109"/>
        <v>-</v>
      </c>
    </row>
    <row r="595" spans="1:6" ht="12.75" customHeight="1" x14ac:dyDescent="0.2">
      <c r="A595" s="62">
        <v>5341</v>
      </c>
      <c r="B595" s="63" t="s">
        <v>985</v>
      </c>
      <c r="C595" s="267" t="s">
        <v>1189</v>
      </c>
      <c r="D595" s="193">
        <v>0</v>
      </c>
      <c r="E595" s="193"/>
      <c r="F595" s="44" t="str">
        <f t="shared" si="109"/>
        <v>-</v>
      </c>
    </row>
    <row r="596" spans="1:6" ht="12.75" customHeight="1" x14ac:dyDescent="0.2">
      <c r="A596" s="62">
        <v>5342</v>
      </c>
      <c r="B596" s="63" t="s">
        <v>987</v>
      </c>
      <c r="C596" s="267" t="s">
        <v>1190</v>
      </c>
      <c r="D596" s="193">
        <v>0</v>
      </c>
      <c r="E596" s="193"/>
      <c r="F596" s="44" t="str">
        <f t="shared" si="109"/>
        <v>-</v>
      </c>
    </row>
    <row r="597" spans="1:6" ht="24" x14ac:dyDescent="0.2">
      <c r="A597" s="62">
        <v>54</v>
      </c>
      <c r="B597" s="182" t="s">
        <v>1191</v>
      </c>
      <c r="C597" s="267" t="s">
        <v>1192</v>
      </c>
      <c r="D597" s="59">
        <f t="shared" ref="D597:E597" si="152">D598+D603+D607+D609+D616+D621</f>
        <v>0</v>
      </c>
      <c r="E597" s="59">
        <f t="shared" si="152"/>
        <v>0</v>
      </c>
      <c r="F597" s="44" t="str">
        <f t="shared" si="109"/>
        <v>-</v>
      </c>
    </row>
    <row r="598" spans="1:6" ht="24" x14ac:dyDescent="0.2">
      <c r="A598" s="62">
        <v>541</v>
      </c>
      <c r="B598" s="63" t="s">
        <v>1193</v>
      </c>
      <c r="C598" s="267" t="s">
        <v>1194</v>
      </c>
      <c r="D598" s="59">
        <f t="shared" ref="D598:E598" si="153">SUM(D599:D602)</f>
        <v>0</v>
      </c>
      <c r="E598" s="59">
        <f t="shared" si="153"/>
        <v>0</v>
      </c>
      <c r="F598" s="44" t="str">
        <f t="shared" si="109"/>
        <v>-</v>
      </c>
    </row>
    <row r="599" spans="1:6" ht="12.75" customHeight="1" x14ac:dyDescent="0.2">
      <c r="A599" s="62">
        <v>5413</v>
      </c>
      <c r="B599" s="63" t="s">
        <v>1195</v>
      </c>
      <c r="C599" s="267" t="s">
        <v>1196</v>
      </c>
      <c r="D599" s="193">
        <v>0</v>
      </c>
      <c r="E599" s="193"/>
      <c r="F599" s="44" t="str">
        <f t="shared" si="109"/>
        <v>-</v>
      </c>
    </row>
    <row r="600" spans="1:6" ht="12.75" customHeight="1" x14ac:dyDescent="0.2">
      <c r="A600" s="62">
        <v>5414</v>
      </c>
      <c r="B600" s="63" t="s">
        <v>1197</v>
      </c>
      <c r="C600" s="267" t="s">
        <v>1198</v>
      </c>
      <c r="D600" s="193">
        <v>0</v>
      </c>
      <c r="E600" s="193"/>
      <c r="F600" s="44" t="str">
        <f t="shared" si="109"/>
        <v>-</v>
      </c>
    </row>
    <row r="601" spans="1:6" ht="12.75" customHeight="1" x14ac:dyDescent="0.2">
      <c r="A601" s="62">
        <v>5415</v>
      </c>
      <c r="B601" s="63" t="s">
        <v>1199</v>
      </c>
      <c r="C601" s="267" t="s">
        <v>1200</v>
      </c>
      <c r="D601" s="193">
        <v>0</v>
      </c>
      <c r="E601" s="193"/>
      <c r="F601" s="44" t="str">
        <f t="shared" si="109"/>
        <v>-</v>
      </c>
    </row>
    <row r="602" spans="1:6" ht="12.75" customHeight="1" x14ac:dyDescent="0.2">
      <c r="A602" s="62">
        <v>5416</v>
      </c>
      <c r="B602" s="63" t="s">
        <v>1201</v>
      </c>
      <c r="C602" s="267" t="s">
        <v>1202</v>
      </c>
      <c r="D602" s="193">
        <v>0</v>
      </c>
      <c r="E602" s="193"/>
      <c r="F602" s="44" t="str">
        <f t="shared" si="109"/>
        <v>-</v>
      </c>
    </row>
    <row r="603" spans="1:6" ht="24" x14ac:dyDescent="0.2">
      <c r="A603" s="62">
        <v>542</v>
      </c>
      <c r="B603" s="63" t="s">
        <v>1203</v>
      </c>
      <c r="C603" s="267" t="s">
        <v>1204</v>
      </c>
      <c r="D603" s="59">
        <f t="shared" ref="D603:E603" si="154">SUM(D604:D606)</f>
        <v>0</v>
      </c>
      <c r="E603" s="59">
        <f t="shared" si="154"/>
        <v>0</v>
      </c>
      <c r="F603" s="44" t="str">
        <f t="shared" si="109"/>
        <v>-</v>
      </c>
    </row>
    <row r="604" spans="1:6" ht="12.75" customHeight="1" x14ac:dyDescent="0.2">
      <c r="A604" s="62">
        <v>5422</v>
      </c>
      <c r="B604" s="63" t="s">
        <v>1205</v>
      </c>
      <c r="C604" s="267" t="s">
        <v>1206</v>
      </c>
      <c r="D604" s="193">
        <v>0</v>
      </c>
      <c r="E604" s="193"/>
      <c r="F604" s="44" t="str">
        <f t="shared" si="109"/>
        <v>-</v>
      </c>
    </row>
    <row r="605" spans="1:6" ht="24" x14ac:dyDescent="0.2">
      <c r="A605" s="62">
        <v>5423</v>
      </c>
      <c r="B605" s="63" t="s">
        <v>1207</v>
      </c>
      <c r="C605" s="267" t="s">
        <v>1208</v>
      </c>
      <c r="D605" s="193">
        <v>0</v>
      </c>
      <c r="E605" s="193"/>
      <c r="F605" s="44" t="str">
        <f t="shared" si="109"/>
        <v>-</v>
      </c>
    </row>
    <row r="606" spans="1:6" ht="24" x14ac:dyDescent="0.2">
      <c r="A606" s="62">
        <v>5424</v>
      </c>
      <c r="B606" s="63" t="s">
        <v>1209</v>
      </c>
      <c r="C606" s="267" t="s">
        <v>1210</v>
      </c>
      <c r="D606" s="193">
        <v>0</v>
      </c>
      <c r="E606" s="193"/>
      <c r="F606" s="44" t="str">
        <f t="shared" si="109"/>
        <v>-</v>
      </c>
    </row>
    <row r="607" spans="1:6" ht="24" x14ac:dyDescent="0.2">
      <c r="A607" s="62">
        <v>543</v>
      </c>
      <c r="B607" s="63" t="s">
        <v>1211</v>
      </c>
      <c r="C607" s="267" t="s">
        <v>1212</v>
      </c>
      <c r="D607" s="59">
        <f t="shared" ref="D607:E607" si="155">D608</f>
        <v>0</v>
      </c>
      <c r="E607" s="59">
        <f t="shared" si="155"/>
        <v>0</v>
      </c>
      <c r="F607" s="44" t="str">
        <f t="shared" si="109"/>
        <v>-</v>
      </c>
    </row>
    <row r="608" spans="1:6" ht="12.75" customHeight="1" x14ac:dyDescent="0.2">
      <c r="A608" s="62">
        <v>5431</v>
      </c>
      <c r="B608" s="63" t="s">
        <v>1213</v>
      </c>
      <c r="C608" s="267" t="s">
        <v>1214</v>
      </c>
      <c r="D608" s="193">
        <v>0</v>
      </c>
      <c r="E608" s="193"/>
      <c r="F608" s="44" t="str">
        <f t="shared" si="109"/>
        <v>-</v>
      </c>
    </row>
    <row r="609" spans="1:6" ht="24" x14ac:dyDescent="0.2">
      <c r="A609" s="62">
        <v>544</v>
      </c>
      <c r="B609" s="63" t="s">
        <v>1215</v>
      </c>
      <c r="C609" s="267" t="s">
        <v>1216</v>
      </c>
      <c r="D609" s="59">
        <f t="shared" ref="D609:E609" si="156">SUM(D610:D615)</f>
        <v>0</v>
      </c>
      <c r="E609" s="59">
        <f t="shared" si="156"/>
        <v>0</v>
      </c>
      <c r="F609" s="44" t="str">
        <f t="shared" si="109"/>
        <v>-</v>
      </c>
    </row>
    <row r="610" spans="1:6" ht="24" x14ac:dyDescent="0.2">
      <c r="A610" s="62">
        <v>5443</v>
      </c>
      <c r="B610" s="63" t="s">
        <v>1217</v>
      </c>
      <c r="C610" s="267" t="s">
        <v>1218</v>
      </c>
      <c r="D610" s="193">
        <v>0</v>
      </c>
      <c r="E610" s="193"/>
      <c r="F610" s="44" t="str">
        <f t="shared" si="109"/>
        <v>-</v>
      </c>
    </row>
    <row r="611" spans="1:6" ht="24" x14ac:dyDescent="0.2">
      <c r="A611" s="62">
        <v>5444</v>
      </c>
      <c r="B611" s="182" t="s">
        <v>1219</v>
      </c>
      <c r="C611" s="267" t="s">
        <v>1220</v>
      </c>
      <c r="D611" s="193">
        <v>0</v>
      </c>
      <c r="E611" s="193"/>
      <c r="F611" s="44" t="str">
        <f t="shared" si="109"/>
        <v>-</v>
      </c>
    </row>
    <row r="612" spans="1:6" ht="24" x14ac:dyDescent="0.2">
      <c r="A612" s="271">
        <v>5445</v>
      </c>
      <c r="B612" s="63" t="s">
        <v>1221</v>
      </c>
      <c r="C612" s="272" t="s">
        <v>1222</v>
      </c>
      <c r="D612" s="193">
        <v>0</v>
      </c>
      <c r="E612" s="193"/>
      <c r="F612" s="44" t="str">
        <f t="shared" si="109"/>
        <v>-</v>
      </c>
    </row>
    <row r="613" spans="1:6" ht="12.75" customHeight="1" x14ac:dyDescent="0.2">
      <c r="A613" s="62">
        <v>5446</v>
      </c>
      <c r="B613" s="63" t="s">
        <v>1223</v>
      </c>
      <c r="C613" s="267" t="s">
        <v>1224</v>
      </c>
      <c r="D613" s="193">
        <v>0</v>
      </c>
      <c r="E613" s="193"/>
      <c r="F613" s="44" t="str">
        <f t="shared" si="109"/>
        <v>-</v>
      </c>
    </row>
    <row r="614" spans="1:6" ht="12.75" customHeight="1" x14ac:dyDescent="0.2">
      <c r="A614" s="62">
        <v>5447</v>
      </c>
      <c r="B614" s="63" t="s">
        <v>1225</v>
      </c>
      <c r="C614" s="267" t="s">
        <v>1226</v>
      </c>
      <c r="D614" s="193">
        <v>0</v>
      </c>
      <c r="E614" s="193"/>
      <c r="F614" s="44" t="str">
        <f t="shared" si="109"/>
        <v>-</v>
      </c>
    </row>
    <row r="615" spans="1:6" ht="24" x14ac:dyDescent="0.2">
      <c r="A615" s="62">
        <v>5448</v>
      </c>
      <c r="B615" s="63" t="s">
        <v>1227</v>
      </c>
      <c r="C615" s="267" t="s">
        <v>1228</v>
      </c>
      <c r="D615" s="193">
        <v>0</v>
      </c>
      <c r="E615" s="193"/>
      <c r="F615" s="44" t="str">
        <f t="shared" si="109"/>
        <v>-</v>
      </c>
    </row>
    <row r="616" spans="1:6" ht="24" x14ac:dyDescent="0.2">
      <c r="A616" s="62">
        <v>545</v>
      </c>
      <c r="B616" s="63" t="s">
        <v>1229</v>
      </c>
      <c r="C616" s="267" t="s">
        <v>1230</v>
      </c>
      <c r="D616" s="59">
        <f t="shared" ref="D616:E616" si="157">SUM(D617:D620)</f>
        <v>0</v>
      </c>
      <c r="E616" s="59">
        <f t="shared" si="157"/>
        <v>0</v>
      </c>
      <c r="F616" s="44" t="str">
        <f t="shared" si="109"/>
        <v>-</v>
      </c>
    </row>
    <row r="617" spans="1:6" ht="24" x14ac:dyDescent="0.2">
      <c r="A617" s="62">
        <v>5453</v>
      </c>
      <c r="B617" s="182" t="s">
        <v>1231</v>
      </c>
      <c r="C617" s="267" t="s">
        <v>1232</v>
      </c>
      <c r="D617" s="193">
        <v>0</v>
      </c>
      <c r="E617" s="193"/>
      <c r="F617" s="44" t="str">
        <f t="shared" si="109"/>
        <v>-</v>
      </c>
    </row>
    <row r="618" spans="1:6" ht="12.75" customHeight="1" x14ac:dyDescent="0.2">
      <c r="A618" s="62">
        <v>5454</v>
      </c>
      <c r="B618" s="63" t="s">
        <v>1233</v>
      </c>
      <c r="C618" s="267" t="s">
        <v>1234</v>
      </c>
      <c r="D618" s="193">
        <v>0</v>
      </c>
      <c r="E618" s="193"/>
      <c r="F618" s="44" t="str">
        <f t="shared" si="109"/>
        <v>-</v>
      </c>
    </row>
    <row r="619" spans="1:6" ht="12.75" customHeight="1" x14ac:dyDescent="0.2">
      <c r="A619" s="62">
        <v>5455</v>
      </c>
      <c r="B619" s="63" t="s">
        <v>1235</v>
      </c>
      <c r="C619" s="267" t="s">
        <v>1236</v>
      </c>
      <c r="D619" s="193">
        <v>0</v>
      </c>
      <c r="E619" s="193"/>
      <c r="F619" s="44" t="str">
        <f t="shared" si="109"/>
        <v>-</v>
      </c>
    </row>
    <row r="620" spans="1:6" ht="12.75" customHeight="1" x14ac:dyDescent="0.2">
      <c r="A620" s="62">
        <v>5456</v>
      </c>
      <c r="B620" s="63" t="s">
        <v>1237</v>
      </c>
      <c r="C620" s="267" t="s">
        <v>1238</v>
      </c>
      <c r="D620" s="193">
        <v>0</v>
      </c>
      <c r="E620" s="193"/>
      <c r="F620" s="44" t="str">
        <f t="shared" si="109"/>
        <v>-</v>
      </c>
    </row>
    <row r="621" spans="1:6" ht="24" x14ac:dyDescent="0.2">
      <c r="A621" s="62">
        <v>547</v>
      </c>
      <c r="B621" s="63" t="s">
        <v>1239</v>
      </c>
      <c r="C621" s="267" t="s">
        <v>1240</v>
      </c>
      <c r="D621" s="59">
        <f t="shared" ref="D621:E621" si="158">SUM(D622:D628)</f>
        <v>0</v>
      </c>
      <c r="E621" s="59">
        <f t="shared" si="158"/>
        <v>0</v>
      </c>
      <c r="F621" s="44" t="str">
        <f t="shared" si="109"/>
        <v>-</v>
      </c>
    </row>
    <row r="622" spans="1:6" ht="12.75" customHeight="1" x14ac:dyDescent="0.2">
      <c r="A622" s="62">
        <v>5471</v>
      </c>
      <c r="B622" s="63" t="s">
        <v>1241</v>
      </c>
      <c r="C622" s="267" t="s">
        <v>1242</v>
      </c>
      <c r="D622" s="193">
        <v>0</v>
      </c>
      <c r="E622" s="193"/>
      <c r="F622" s="44" t="str">
        <f t="shared" si="109"/>
        <v>-</v>
      </c>
    </row>
    <row r="623" spans="1:6" ht="12.75" customHeight="1" x14ac:dyDescent="0.2">
      <c r="A623" s="62">
        <v>5472</v>
      </c>
      <c r="B623" s="63" t="s">
        <v>1243</v>
      </c>
      <c r="C623" s="267" t="s">
        <v>1244</v>
      </c>
      <c r="D623" s="193">
        <v>0</v>
      </c>
      <c r="E623" s="193"/>
      <c r="F623" s="44" t="str">
        <f t="shared" si="109"/>
        <v>-</v>
      </c>
    </row>
    <row r="624" spans="1:6" ht="12.75" customHeight="1" x14ac:dyDescent="0.2">
      <c r="A624" s="62">
        <v>5473</v>
      </c>
      <c r="B624" s="63" t="s">
        <v>1245</v>
      </c>
      <c r="C624" s="267" t="s">
        <v>1246</v>
      </c>
      <c r="D624" s="193">
        <v>0</v>
      </c>
      <c r="E624" s="193"/>
      <c r="F624" s="44" t="str">
        <f t="shared" si="109"/>
        <v>-</v>
      </c>
    </row>
    <row r="625" spans="1:6" ht="12.75" customHeight="1" x14ac:dyDescent="0.2">
      <c r="A625" s="62">
        <v>5474</v>
      </c>
      <c r="B625" s="63" t="s">
        <v>1247</v>
      </c>
      <c r="C625" s="267" t="s">
        <v>1248</v>
      </c>
      <c r="D625" s="193">
        <v>0</v>
      </c>
      <c r="E625" s="193"/>
      <c r="F625" s="44" t="str">
        <f t="shared" si="109"/>
        <v>-</v>
      </c>
    </row>
    <row r="626" spans="1:6" ht="12.75" customHeight="1" x14ac:dyDescent="0.2">
      <c r="A626" s="62">
        <v>5475</v>
      </c>
      <c r="B626" s="63" t="s">
        <v>1249</v>
      </c>
      <c r="C626" s="267" t="s">
        <v>1250</v>
      </c>
      <c r="D626" s="193">
        <v>0</v>
      </c>
      <c r="E626" s="193"/>
      <c r="F626" s="44" t="str">
        <f t="shared" si="109"/>
        <v>-</v>
      </c>
    </row>
    <row r="627" spans="1:6" ht="24" x14ac:dyDescent="0.2">
      <c r="A627" s="62">
        <v>5476</v>
      </c>
      <c r="B627" s="63" t="s">
        <v>1251</v>
      </c>
      <c r="C627" s="267" t="s">
        <v>1252</v>
      </c>
      <c r="D627" s="193">
        <v>0</v>
      </c>
      <c r="E627" s="193"/>
      <c r="F627" s="44" t="str">
        <f t="shared" si="109"/>
        <v>-</v>
      </c>
    </row>
    <row r="628" spans="1:6" ht="24" x14ac:dyDescent="0.2">
      <c r="A628" s="69">
        <v>5477</v>
      </c>
      <c r="B628" s="64" t="s">
        <v>1253</v>
      </c>
      <c r="C628" s="301" t="s">
        <v>1254</v>
      </c>
      <c r="D628" s="191">
        <v>0</v>
      </c>
      <c r="E628" s="191"/>
      <c r="F628" s="70" t="str">
        <f t="shared" si="109"/>
        <v>-</v>
      </c>
    </row>
    <row r="629" spans="1:6" ht="24" x14ac:dyDescent="0.2">
      <c r="A629" s="62">
        <v>55</v>
      </c>
      <c r="B629" s="64" t="s">
        <v>1255</v>
      </c>
      <c r="C629" s="267" t="s">
        <v>1256</v>
      </c>
      <c r="D629" s="59">
        <f t="shared" ref="D629:E629" si="159">D630+D633+D636</f>
        <v>0</v>
      </c>
      <c r="E629" s="59">
        <f t="shared" si="159"/>
        <v>0</v>
      </c>
      <c r="F629" s="44" t="str">
        <f t="shared" si="109"/>
        <v>-</v>
      </c>
    </row>
    <row r="630" spans="1:6" ht="12.75" customHeight="1" x14ac:dyDescent="0.2">
      <c r="A630" s="62">
        <v>551</v>
      </c>
      <c r="B630" s="63" t="s">
        <v>1257</v>
      </c>
      <c r="C630" s="267" t="s">
        <v>1258</v>
      </c>
      <c r="D630" s="59">
        <f t="shared" ref="D630:E630" si="160">SUM(D631:D632)</f>
        <v>0</v>
      </c>
      <c r="E630" s="59">
        <f t="shared" si="160"/>
        <v>0</v>
      </c>
      <c r="F630" s="44" t="str">
        <f t="shared" si="109"/>
        <v>-</v>
      </c>
    </row>
    <row r="631" spans="1:6" ht="12.75" customHeight="1" x14ac:dyDescent="0.2">
      <c r="A631" s="62">
        <v>5511</v>
      </c>
      <c r="B631" s="63" t="s">
        <v>1259</v>
      </c>
      <c r="C631" s="267" t="s">
        <v>1260</v>
      </c>
      <c r="D631" s="193">
        <v>0</v>
      </c>
      <c r="E631" s="193"/>
      <c r="F631" s="44" t="str">
        <f t="shared" si="109"/>
        <v>-</v>
      </c>
    </row>
    <row r="632" spans="1:6" ht="12.75" customHeight="1" x14ac:dyDescent="0.2">
      <c r="A632" s="62">
        <v>5512</v>
      </c>
      <c r="B632" s="63" t="s">
        <v>1261</v>
      </c>
      <c r="C632" s="267" t="s">
        <v>1262</v>
      </c>
      <c r="D632" s="193">
        <v>0</v>
      </c>
      <c r="E632" s="193"/>
      <c r="F632" s="44" t="str">
        <f t="shared" si="109"/>
        <v>-</v>
      </c>
    </row>
    <row r="633" spans="1:6" ht="12.75" customHeight="1" x14ac:dyDescent="0.2">
      <c r="A633" s="62">
        <v>552</v>
      </c>
      <c r="B633" s="63" t="s">
        <v>1263</v>
      </c>
      <c r="C633" s="267" t="s">
        <v>1264</v>
      </c>
      <c r="D633" s="59">
        <f t="shared" ref="D633:E633" si="161">SUM(D634:D635)</f>
        <v>0</v>
      </c>
      <c r="E633" s="59">
        <f t="shared" si="161"/>
        <v>0</v>
      </c>
      <c r="F633" s="44" t="str">
        <f t="shared" si="109"/>
        <v>-</v>
      </c>
    </row>
    <row r="634" spans="1:6" ht="12.75" customHeight="1" x14ac:dyDescent="0.2">
      <c r="A634" s="62">
        <v>5521</v>
      </c>
      <c r="B634" s="63" t="s">
        <v>1265</v>
      </c>
      <c r="C634" s="267" t="s">
        <v>1266</v>
      </c>
      <c r="D634" s="193">
        <v>0</v>
      </c>
      <c r="E634" s="193"/>
      <c r="F634" s="44" t="str">
        <f t="shared" si="109"/>
        <v>-</v>
      </c>
    </row>
    <row r="635" spans="1:6" ht="12.75" customHeight="1" x14ac:dyDescent="0.2">
      <c r="A635" s="62">
        <v>5522</v>
      </c>
      <c r="B635" s="63" t="s">
        <v>1267</v>
      </c>
      <c r="C635" s="267" t="s">
        <v>1268</v>
      </c>
      <c r="D635" s="193">
        <v>0</v>
      </c>
      <c r="E635" s="193"/>
      <c r="F635" s="44" t="str">
        <f t="shared" si="109"/>
        <v>-</v>
      </c>
    </row>
    <row r="636" spans="1:6" ht="24" x14ac:dyDescent="0.2">
      <c r="A636" s="62">
        <v>553</v>
      </c>
      <c r="B636" s="63" t="s">
        <v>1269</v>
      </c>
      <c r="C636" s="267" t="s">
        <v>1270</v>
      </c>
      <c r="D636" s="59">
        <f t="shared" ref="D636:E636" si="162">SUM(D637:D638)</f>
        <v>0</v>
      </c>
      <c r="E636" s="59">
        <f t="shared" si="162"/>
        <v>0</v>
      </c>
      <c r="F636" s="44" t="str">
        <f t="shared" si="109"/>
        <v>-</v>
      </c>
    </row>
    <row r="637" spans="1:6" ht="12.75" customHeight="1" x14ac:dyDescent="0.2">
      <c r="A637" s="62">
        <v>5531</v>
      </c>
      <c r="B637" s="182" t="s">
        <v>1271</v>
      </c>
      <c r="C637" s="267" t="s">
        <v>1272</v>
      </c>
      <c r="D637" s="193">
        <v>0</v>
      </c>
      <c r="E637" s="193"/>
      <c r="F637" s="44" t="str">
        <f t="shared" si="109"/>
        <v>-</v>
      </c>
    </row>
    <row r="638" spans="1:6" ht="12.75" customHeight="1" x14ac:dyDescent="0.2">
      <c r="A638" s="62">
        <v>5532</v>
      </c>
      <c r="B638" s="63" t="s">
        <v>1273</v>
      </c>
      <c r="C638" s="267" t="s">
        <v>1274</v>
      </c>
      <c r="D638" s="193">
        <v>0</v>
      </c>
      <c r="E638" s="193"/>
      <c r="F638" s="44" t="str">
        <f t="shared" si="109"/>
        <v>-</v>
      </c>
    </row>
    <row r="639" spans="1:6" ht="12.75" customHeight="1" x14ac:dyDescent="0.2">
      <c r="A639" s="62" t="s">
        <v>629</v>
      </c>
      <c r="B639" s="63" t="s">
        <v>1275</v>
      </c>
      <c r="C639" s="267" t="s">
        <v>1276</v>
      </c>
      <c r="D639" s="59">
        <f>IF(D430-D535&gt;=0,D430-D535,0)</f>
        <v>0</v>
      </c>
      <c r="E639" s="59">
        <f>IF(E430-E535&gt;=0,E430-E535,0)</f>
        <v>0</v>
      </c>
      <c r="F639" s="44" t="str">
        <f t="shared" si="109"/>
        <v>-</v>
      </c>
    </row>
    <row r="640" spans="1:6" ht="12.75" customHeight="1" x14ac:dyDescent="0.2">
      <c r="A640" s="62" t="s">
        <v>629</v>
      </c>
      <c r="B640" s="63" t="s">
        <v>1277</v>
      </c>
      <c r="C640" s="267" t="s">
        <v>1278</v>
      </c>
      <c r="D640" s="59">
        <f>IF(D535-D430&gt;=0,D535-D430,0)</f>
        <v>0</v>
      </c>
      <c r="E640" s="59">
        <f>IF(E535-E430&gt;=0,E535-E430,0)</f>
        <v>0</v>
      </c>
      <c r="F640" s="44" t="str">
        <f t="shared" si="109"/>
        <v>-</v>
      </c>
    </row>
    <row r="641" spans="1:6" ht="12.75" customHeight="1" x14ac:dyDescent="0.2">
      <c r="A641" s="62">
        <v>92213</v>
      </c>
      <c r="B641" s="63" t="s">
        <v>1279</v>
      </c>
      <c r="C641" s="267" t="s">
        <v>1280</v>
      </c>
      <c r="D641" s="193">
        <v>0</v>
      </c>
      <c r="E641" s="193">
        <v>0</v>
      </c>
      <c r="F641" s="44" t="str">
        <f t="shared" si="109"/>
        <v>-</v>
      </c>
    </row>
    <row r="642" spans="1:6" ht="12.75" customHeight="1" x14ac:dyDescent="0.2">
      <c r="A642" s="62">
        <v>92223</v>
      </c>
      <c r="B642" s="63" t="s">
        <v>1281</v>
      </c>
      <c r="C642" s="267" t="s">
        <v>1282</v>
      </c>
      <c r="D642" s="193">
        <v>0</v>
      </c>
      <c r="E642" s="193">
        <v>0</v>
      </c>
      <c r="F642" s="44" t="str">
        <f t="shared" si="109"/>
        <v>-</v>
      </c>
    </row>
    <row r="643" spans="1:6" ht="12.75" customHeight="1" x14ac:dyDescent="0.2">
      <c r="A643" s="62" t="s">
        <v>629</v>
      </c>
      <c r="B643" s="63" t="s">
        <v>1283</v>
      </c>
      <c r="C643" s="267" t="s">
        <v>1284</v>
      </c>
      <c r="D643" s="59">
        <f>D422+D430</f>
        <v>1708485.26</v>
      </c>
      <c r="E643" s="59">
        <f>E422+E430</f>
        <v>2604148.5499999998</v>
      </c>
      <c r="F643" s="44">
        <f t="shared" si="109"/>
        <v>152.42440839085728</v>
      </c>
    </row>
    <row r="644" spans="1:6" ht="12.75" customHeight="1" x14ac:dyDescent="0.2">
      <c r="A644" s="62" t="s">
        <v>629</v>
      </c>
      <c r="B644" s="63" t="s">
        <v>1285</v>
      </c>
      <c r="C644" s="267" t="s">
        <v>1286</v>
      </c>
      <c r="D644" s="59">
        <f>D423+D535</f>
        <v>2020146.73</v>
      </c>
      <c r="E644" s="59">
        <f>E423+E535</f>
        <v>2417447.9400000004</v>
      </c>
      <c r="F644" s="44">
        <f t="shared" si="109"/>
        <v>119.66694815282057</v>
      </c>
    </row>
    <row r="645" spans="1:6" ht="12.75" customHeight="1" x14ac:dyDescent="0.2">
      <c r="A645" s="62" t="s">
        <v>629</v>
      </c>
      <c r="B645" s="63" t="s">
        <v>1287</v>
      </c>
      <c r="C645" s="267" t="s">
        <v>1288</v>
      </c>
      <c r="D645" s="59">
        <f t="shared" ref="D645:E645" si="163">IF(D643&gt;=D644,D643-D644,0)</f>
        <v>0</v>
      </c>
      <c r="E645" s="59">
        <f t="shared" si="163"/>
        <v>186700.6099999994</v>
      </c>
      <c r="F645" s="44" t="str">
        <f t="shared" si="109"/>
        <v>-</v>
      </c>
    </row>
    <row r="646" spans="1:6" ht="12.75" customHeight="1" x14ac:dyDescent="0.2">
      <c r="A646" s="62" t="s">
        <v>629</v>
      </c>
      <c r="B646" s="63" t="s">
        <v>1289</v>
      </c>
      <c r="C646" s="267" t="s">
        <v>1290</v>
      </c>
      <c r="D646" s="59">
        <f t="shared" ref="D646:E646" si="164">IF(D644&gt;=D643,D644-D643,0)</f>
        <v>311661.46999999997</v>
      </c>
      <c r="E646" s="59">
        <f t="shared" si="164"/>
        <v>0</v>
      </c>
      <c r="F646" s="44">
        <f t="shared" si="109"/>
        <v>0</v>
      </c>
    </row>
    <row r="647" spans="1:6" ht="24" x14ac:dyDescent="0.2">
      <c r="A647" s="271" t="s">
        <v>1291</v>
      </c>
      <c r="B647" s="63" t="s">
        <v>1292</v>
      </c>
      <c r="C647" s="272" t="s">
        <v>1291</v>
      </c>
      <c r="D647" s="59">
        <f>IF(D426-D427+D641-D642&gt;=0,D426-D427+D641-D642,0)</f>
        <v>0</v>
      </c>
      <c r="E647" s="59">
        <f>IF(E426-E427+E641-E642&gt;=0,E426-E427+E641-E642,0)</f>
        <v>0</v>
      </c>
      <c r="F647" s="44" t="str">
        <f t="shared" si="109"/>
        <v>-</v>
      </c>
    </row>
    <row r="648" spans="1:6" ht="24" x14ac:dyDescent="0.2">
      <c r="A648" s="271" t="s">
        <v>1293</v>
      </c>
      <c r="B648" s="63" t="s">
        <v>1294</v>
      </c>
      <c r="C648" s="272" t="s">
        <v>1293</v>
      </c>
      <c r="D648" s="59">
        <f>IF(D427-D426+D642-D641&gt;=0,D427-D426+D642-D641,0)</f>
        <v>786972.09</v>
      </c>
      <c r="E648" s="59">
        <f>IF(E427-E426+E642-E641&gt;=0,E427-E426+E642-E641,0)</f>
        <v>1285954.3400000001</v>
      </c>
      <c r="F648" s="44">
        <f t="shared" si="109"/>
        <v>163.40532991455902</v>
      </c>
    </row>
    <row r="649" spans="1:6" ht="24" x14ac:dyDescent="0.2">
      <c r="A649" s="62" t="s">
        <v>629</v>
      </c>
      <c r="B649" s="63" t="s">
        <v>1295</v>
      </c>
      <c r="C649" s="267" t="s">
        <v>1296</v>
      </c>
      <c r="D649" s="59">
        <f t="shared" ref="D649:E649" si="165">IF(D645+D647-D646-D648&gt;=0,D645+D647-D646-D648,0)</f>
        <v>0</v>
      </c>
      <c r="E649" s="59">
        <f t="shared" si="165"/>
        <v>0</v>
      </c>
      <c r="F649" s="44" t="str">
        <f t="shared" si="109"/>
        <v>-</v>
      </c>
    </row>
    <row r="650" spans="1:6" ht="24" x14ac:dyDescent="0.2">
      <c r="A650" s="62" t="s">
        <v>629</v>
      </c>
      <c r="B650" s="63" t="s">
        <v>1297</v>
      </c>
      <c r="C650" s="267" t="s">
        <v>1298</v>
      </c>
      <c r="D650" s="59">
        <f t="shared" ref="D650:E650" si="166">IF(D646+D648-D645-D647&gt;=0,D646+D648-D645-D647,0)</f>
        <v>1098633.56</v>
      </c>
      <c r="E650" s="59">
        <f t="shared" si="166"/>
        <v>1099253.7300000007</v>
      </c>
      <c r="F650" s="44">
        <f t="shared" si="109"/>
        <v>100.05644921314807</v>
      </c>
    </row>
    <row r="651" spans="1:6" ht="24" x14ac:dyDescent="0.2">
      <c r="A651" s="269" t="s">
        <v>1299</v>
      </c>
      <c r="B651" s="183" t="s">
        <v>1300</v>
      </c>
      <c r="C651" s="270" t="s">
        <v>1299</v>
      </c>
      <c r="D651" s="195">
        <v>0</v>
      </c>
      <c r="E651" s="195">
        <v>0</v>
      </c>
      <c r="F651" s="60" t="str">
        <f t="shared" si="109"/>
        <v>-</v>
      </c>
    </row>
    <row r="652" spans="1:6" s="54" customFormat="1" ht="20.100000000000001" customHeight="1" x14ac:dyDescent="0.2">
      <c r="A652" s="362" t="s">
        <v>1301</v>
      </c>
      <c r="B652" s="363"/>
      <c r="C652" s="170"/>
      <c r="D652" s="42"/>
      <c r="E652" s="42"/>
      <c r="F652" s="43"/>
    </row>
    <row r="653" spans="1:6" ht="12.75" customHeight="1" x14ac:dyDescent="0.2">
      <c r="A653" s="62">
        <v>11</v>
      </c>
      <c r="B653" s="63" t="s">
        <v>1302</v>
      </c>
      <c r="C653" s="267" t="s">
        <v>1303</v>
      </c>
      <c r="D653" s="193">
        <v>310232.45</v>
      </c>
      <c r="E653" s="193">
        <v>14839.95</v>
      </c>
      <c r="F653" s="44">
        <f t="shared" ref="F653:F740" si="167">IF(D653&lt;&gt;0,IF(E653/D653&gt;=100,"&gt;&gt;100",E653/D653*100),"-")</f>
        <v>4.7834937963452884</v>
      </c>
    </row>
    <row r="654" spans="1:6" ht="12.75" customHeight="1" x14ac:dyDescent="0.2">
      <c r="A654" s="62" t="s">
        <v>1304</v>
      </c>
      <c r="B654" s="63" t="s">
        <v>1305</v>
      </c>
      <c r="C654" s="267" t="s">
        <v>1304</v>
      </c>
      <c r="D654" s="193">
        <v>1777179.94</v>
      </c>
      <c r="E654" s="193">
        <v>2413723.27</v>
      </c>
      <c r="F654" s="44">
        <f t="shared" si="167"/>
        <v>135.81760719176248</v>
      </c>
    </row>
    <row r="655" spans="1:6" ht="12.75" customHeight="1" x14ac:dyDescent="0.2">
      <c r="A655" s="62" t="s">
        <v>1306</v>
      </c>
      <c r="B655" s="63" t="s">
        <v>1307</v>
      </c>
      <c r="C655" s="267" t="s">
        <v>1306</v>
      </c>
      <c r="D655" s="193">
        <v>1971078.11</v>
      </c>
      <c r="E655" s="193">
        <v>2422973.33</v>
      </c>
      <c r="F655" s="44">
        <f t="shared" si="167"/>
        <v>122.92629691879637</v>
      </c>
    </row>
    <row r="656" spans="1:6" ht="24" x14ac:dyDescent="0.2">
      <c r="A656" s="62">
        <v>11</v>
      </c>
      <c r="B656" s="63" t="s">
        <v>1308</v>
      </c>
      <c r="C656" s="267" t="s">
        <v>1309</v>
      </c>
      <c r="D656" s="59">
        <f t="shared" ref="D656:E656" si="168">+D653+D654-D655</f>
        <v>116334.2799999998</v>
      </c>
      <c r="E656" s="59">
        <f t="shared" si="168"/>
        <v>5589.8900000001304</v>
      </c>
      <c r="F656" s="44">
        <f t="shared" si="167"/>
        <v>4.8050239361950231</v>
      </c>
    </row>
    <row r="657" spans="1:6" ht="24" x14ac:dyDescent="0.2">
      <c r="A657" s="62" t="s">
        <v>629</v>
      </c>
      <c r="B657" s="63" t="s">
        <v>1310</v>
      </c>
      <c r="C657" s="267" t="s">
        <v>1311</v>
      </c>
      <c r="D657" s="273">
        <v>0</v>
      </c>
      <c r="E657" s="273"/>
      <c r="F657" s="44" t="str">
        <f t="shared" si="167"/>
        <v>-</v>
      </c>
    </row>
    <row r="658" spans="1:6" ht="24" x14ac:dyDescent="0.2">
      <c r="A658" s="62" t="s">
        <v>629</v>
      </c>
      <c r="B658" s="63" t="s">
        <v>1312</v>
      </c>
      <c r="C658" s="267" t="s">
        <v>1313</v>
      </c>
      <c r="D658" s="273">
        <v>83</v>
      </c>
      <c r="E658" s="273">
        <v>79</v>
      </c>
      <c r="F658" s="44">
        <f t="shared" si="167"/>
        <v>95.180722891566262</v>
      </c>
    </row>
    <row r="659" spans="1:6" ht="12.75" customHeight="1" x14ac:dyDescent="0.2">
      <c r="A659" s="62" t="s">
        <v>629</v>
      </c>
      <c r="B659" s="63" t="s">
        <v>1314</v>
      </c>
      <c r="C659" s="267" t="s">
        <v>1315</v>
      </c>
      <c r="D659" s="273">
        <v>0</v>
      </c>
      <c r="E659" s="273"/>
      <c r="F659" s="44" t="str">
        <f t="shared" si="167"/>
        <v>-</v>
      </c>
    </row>
    <row r="660" spans="1:6" ht="12.75" customHeight="1" x14ac:dyDescent="0.2">
      <c r="A660" s="62" t="s">
        <v>629</v>
      </c>
      <c r="B660" s="63" t="s">
        <v>1316</v>
      </c>
      <c r="C660" s="267" t="s">
        <v>1317</v>
      </c>
      <c r="D660" s="273">
        <v>75</v>
      </c>
      <c r="E660" s="273">
        <v>73</v>
      </c>
      <c r="F660" s="44">
        <f t="shared" si="167"/>
        <v>97.333333333333343</v>
      </c>
    </row>
    <row r="661" spans="1:6" ht="24" x14ac:dyDescent="0.2">
      <c r="A661" s="62" t="s">
        <v>1318</v>
      </c>
      <c r="B661" s="63" t="s">
        <v>1319</v>
      </c>
      <c r="C661" s="267" t="s">
        <v>1320</v>
      </c>
      <c r="D661" s="193">
        <v>0</v>
      </c>
      <c r="E661" s="193"/>
      <c r="F661" s="44" t="str">
        <f t="shared" si="167"/>
        <v>-</v>
      </c>
    </row>
    <row r="662" spans="1:6" ht="12.75" customHeight="1" x14ac:dyDescent="0.2">
      <c r="A662" s="69">
        <v>61315</v>
      </c>
      <c r="B662" s="64" t="s">
        <v>1321</v>
      </c>
      <c r="C662" s="301" t="s">
        <v>1322</v>
      </c>
      <c r="D662" s="191">
        <v>0</v>
      </c>
      <c r="E662" s="191"/>
      <c r="F662" s="70" t="str">
        <f t="shared" si="167"/>
        <v>-</v>
      </c>
    </row>
    <row r="663" spans="1:6" ht="12.75" customHeight="1" x14ac:dyDescent="0.2">
      <c r="A663" s="69">
        <v>61316</v>
      </c>
      <c r="B663" s="64" t="s">
        <v>1323</v>
      </c>
      <c r="C663" s="300" t="s">
        <v>1324</v>
      </c>
      <c r="D663" s="191"/>
      <c r="E663" s="191"/>
      <c r="F663" s="70" t="str">
        <f t="shared" si="167"/>
        <v>-</v>
      </c>
    </row>
    <row r="664" spans="1:6" ht="12.75" customHeight="1" x14ac:dyDescent="0.2">
      <c r="A664" s="69" t="s">
        <v>1325</v>
      </c>
      <c r="B664" s="64" t="s">
        <v>1326</v>
      </c>
      <c r="C664" s="300" t="s">
        <v>1325</v>
      </c>
      <c r="D664" s="191"/>
      <c r="E664" s="191"/>
      <c r="F664" s="70" t="str">
        <f t="shared" si="167"/>
        <v>-</v>
      </c>
    </row>
    <row r="665" spans="1:6" ht="12.75" customHeight="1" x14ac:dyDescent="0.2">
      <c r="A665" s="69">
        <v>61451</v>
      </c>
      <c r="B665" s="64" t="s">
        <v>1327</v>
      </c>
      <c r="C665" s="301" t="s">
        <v>1328</v>
      </c>
      <c r="D665" s="191">
        <v>0</v>
      </c>
      <c r="E665" s="191"/>
      <c r="F665" s="70" t="str">
        <f t="shared" si="167"/>
        <v>-</v>
      </c>
    </row>
    <row r="666" spans="1:6" ht="12.75" customHeight="1" x14ac:dyDescent="0.2">
      <c r="A666" s="69" t="s">
        <v>1329</v>
      </c>
      <c r="B666" s="64" t="s">
        <v>1330</v>
      </c>
      <c r="C666" s="300" t="s">
        <v>1329</v>
      </c>
      <c r="D666" s="191"/>
      <c r="E666" s="191"/>
      <c r="F666" s="70" t="str">
        <f t="shared" si="167"/>
        <v>-</v>
      </c>
    </row>
    <row r="667" spans="1:6" ht="12.75" customHeight="1" x14ac:dyDescent="0.2">
      <c r="A667" s="69">
        <v>61453</v>
      </c>
      <c r="B667" s="64" t="s">
        <v>1331</v>
      </c>
      <c r="C667" s="301" t="s">
        <v>1332</v>
      </c>
      <c r="D667" s="191">
        <v>0</v>
      </c>
      <c r="E667" s="191"/>
      <c r="F667" s="70" t="str">
        <f t="shared" si="167"/>
        <v>-</v>
      </c>
    </row>
    <row r="668" spans="1:6" ht="12.75" customHeight="1" x14ac:dyDescent="0.2">
      <c r="A668" s="69" t="s">
        <v>1333</v>
      </c>
      <c r="B668" s="64" t="s">
        <v>1334</v>
      </c>
      <c r="C668" s="300" t="s">
        <v>1333</v>
      </c>
      <c r="D668" s="191"/>
      <c r="E668" s="191"/>
      <c r="F668" s="70" t="str">
        <f t="shared" si="167"/>
        <v>-</v>
      </c>
    </row>
    <row r="669" spans="1:6" ht="12.75" customHeight="1" x14ac:dyDescent="0.2">
      <c r="A669" s="62">
        <v>63311</v>
      </c>
      <c r="B669" s="63" t="s">
        <v>1335</v>
      </c>
      <c r="C669" s="267" t="s">
        <v>1336</v>
      </c>
      <c r="D669" s="193">
        <v>0</v>
      </c>
      <c r="E669" s="193"/>
      <c r="F669" s="44" t="str">
        <f t="shared" si="167"/>
        <v>-</v>
      </c>
    </row>
    <row r="670" spans="1:6" ht="12.75" customHeight="1" x14ac:dyDescent="0.2">
      <c r="A670" s="62">
        <v>63312</v>
      </c>
      <c r="B670" s="63" t="s">
        <v>1337</v>
      </c>
      <c r="C670" s="267" t="s">
        <v>1338</v>
      </c>
      <c r="D670" s="193">
        <v>0</v>
      </c>
      <c r="E670" s="193"/>
      <c r="F670" s="44" t="str">
        <f t="shared" si="167"/>
        <v>-</v>
      </c>
    </row>
    <row r="671" spans="1:6" ht="12.75" customHeight="1" x14ac:dyDescent="0.2">
      <c r="A671" s="62">
        <v>63313</v>
      </c>
      <c r="B671" s="63" t="s">
        <v>1339</v>
      </c>
      <c r="C671" s="267" t="s">
        <v>1340</v>
      </c>
      <c r="D671" s="193">
        <v>0</v>
      </c>
      <c r="E671" s="193"/>
      <c r="F671" s="44" t="str">
        <f t="shared" si="167"/>
        <v>-</v>
      </c>
    </row>
    <row r="672" spans="1:6" ht="12.75" customHeight="1" x14ac:dyDescent="0.2">
      <c r="A672" s="62">
        <v>63314</v>
      </c>
      <c r="B672" s="63" t="s">
        <v>1341</v>
      </c>
      <c r="C672" s="267" t="s">
        <v>1342</v>
      </c>
      <c r="D672" s="193">
        <v>0</v>
      </c>
      <c r="E672" s="193"/>
      <c r="F672" s="44" t="str">
        <f t="shared" si="167"/>
        <v>-</v>
      </c>
    </row>
    <row r="673" spans="1:6" ht="12.75" customHeight="1" x14ac:dyDescent="0.2">
      <c r="A673" s="62">
        <v>63321</v>
      </c>
      <c r="B673" s="63" t="s">
        <v>1343</v>
      </c>
      <c r="C673" s="267" t="s">
        <v>1344</v>
      </c>
      <c r="D673" s="193">
        <v>0</v>
      </c>
      <c r="E673" s="193"/>
      <c r="F673" s="44" t="str">
        <f t="shared" si="167"/>
        <v>-</v>
      </c>
    </row>
    <row r="674" spans="1:6" ht="12.75" customHeight="1" x14ac:dyDescent="0.2">
      <c r="A674" s="62">
        <v>63322</v>
      </c>
      <c r="B674" s="63" t="s">
        <v>1345</v>
      </c>
      <c r="C674" s="267" t="s">
        <v>1346</v>
      </c>
      <c r="D674" s="193">
        <v>0</v>
      </c>
      <c r="E674" s="193"/>
      <c r="F674" s="44" t="str">
        <f t="shared" si="167"/>
        <v>-</v>
      </c>
    </row>
    <row r="675" spans="1:6" ht="12.75" customHeight="1" x14ac:dyDescent="0.2">
      <c r="A675" s="62">
        <v>63323</v>
      </c>
      <c r="B675" s="63" t="s">
        <v>1347</v>
      </c>
      <c r="C675" s="267" t="s">
        <v>1348</v>
      </c>
      <c r="D675" s="193">
        <v>0</v>
      </c>
      <c r="E675" s="193"/>
      <c r="F675" s="44" t="str">
        <f t="shared" si="167"/>
        <v>-</v>
      </c>
    </row>
    <row r="676" spans="1:6" ht="12.75" customHeight="1" x14ac:dyDescent="0.2">
      <c r="A676" s="62">
        <v>63324</v>
      </c>
      <c r="B676" s="63" t="s">
        <v>1349</v>
      </c>
      <c r="C676" s="267" t="s">
        <v>1350</v>
      </c>
      <c r="D676" s="193">
        <v>0</v>
      </c>
      <c r="E676" s="193"/>
      <c r="F676" s="44" t="str">
        <f t="shared" si="167"/>
        <v>-</v>
      </c>
    </row>
    <row r="677" spans="1:6" ht="12.75" customHeight="1" x14ac:dyDescent="0.2">
      <c r="A677" s="69">
        <v>63414</v>
      </c>
      <c r="B677" s="64" t="s">
        <v>1351</v>
      </c>
      <c r="C677" s="301" t="s">
        <v>1352</v>
      </c>
      <c r="D677" s="191">
        <v>0</v>
      </c>
      <c r="E677" s="191"/>
      <c r="F677" s="70" t="str">
        <f t="shared" si="167"/>
        <v>-</v>
      </c>
    </row>
    <row r="678" spans="1:6" ht="12.75" customHeight="1" x14ac:dyDescent="0.2">
      <c r="A678" s="69">
        <v>63415</v>
      </c>
      <c r="B678" s="64" t="s">
        <v>1353</v>
      </c>
      <c r="C678" s="301" t="s">
        <v>1354</v>
      </c>
      <c r="D678" s="191">
        <v>0</v>
      </c>
      <c r="E678" s="191"/>
      <c r="F678" s="70" t="str">
        <f t="shared" si="167"/>
        <v>-</v>
      </c>
    </row>
    <row r="679" spans="1:6" ht="12" x14ac:dyDescent="0.2">
      <c r="A679" s="69">
        <v>63416</v>
      </c>
      <c r="B679" s="181" t="s">
        <v>1355</v>
      </c>
      <c r="C679" s="301" t="s">
        <v>1356</v>
      </c>
      <c r="D679" s="191">
        <v>0</v>
      </c>
      <c r="E679" s="191"/>
      <c r="F679" s="70" t="str">
        <f t="shared" si="167"/>
        <v>-</v>
      </c>
    </row>
    <row r="680" spans="1:6" ht="12.75" customHeight="1" x14ac:dyDescent="0.2">
      <c r="A680" s="69">
        <v>63424</v>
      </c>
      <c r="B680" s="64" t="s">
        <v>1357</v>
      </c>
      <c r="C680" s="301" t="s">
        <v>1358</v>
      </c>
      <c r="D680" s="191">
        <v>0</v>
      </c>
      <c r="E680" s="191"/>
      <c r="F680" s="70" t="str">
        <f t="shared" si="167"/>
        <v>-</v>
      </c>
    </row>
    <row r="681" spans="1:6" ht="12.75" customHeight="1" x14ac:dyDescent="0.2">
      <c r="A681" s="69">
        <v>63425</v>
      </c>
      <c r="B681" s="64" t="s">
        <v>1359</v>
      </c>
      <c r="C681" s="301" t="s">
        <v>1360</v>
      </c>
      <c r="D681" s="191">
        <v>0</v>
      </c>
      <c r="E681" s="191"/>
      <c r="F681" s="70" t="str">
        <f t="shared" si="167"/>
        <v>-</v>
      </c>
    </row>
    <row r="682" spans="1:6" ht="12" x14ac:dyDescent="0.2">
      <c r="A682" s="69">
        <v>63426</v>
      </c>
      <c r="B682" s="181" t="s">
        <v>1361</v>
      </c>
      <c r="C682" s="301" t="s">
        <v>1362</v>
      </c>
      <c r="D682" s="191">
        <v>0</v>
      </c>
      <c r="E682" s="191"/>
      <c r="F682" s="70" t="str">
        <f t="shared" si="167"/>
        <v>-</v>
      </c>
    </row>
    <row r="683" spans="1:6" ht="24" x14ac:dyDescent="0.2">
      <c r="A683" s="69">
        <v>63612</v>
      </c>
      <c r="B683" s="181" t="s">
        <v>1363</v>
      </c>
      <c r="C683" s="301" t="s">
        <v>1364</v>
      </c>
      <c r="D683" s="191">
        <v>0</v>
      </c>
      <c r="E683" s="191">
        <v>263911.53000000003</v>
      </c>
      <c r="F683" s="70" t="str">
        <f t="shared" si="167"/>
        <v>-</v>
      </c>
    </row>
    <row r="684" spans="1:6" ht="24" x14ac:dyDescent="0.2">
      <c r="A684" s="69">
        <v>63613</v>
      </c>
      <c r="B684" s="181" t="s">
        <v>1365</v>
      </c>
      <c r="C684" s="301" t="s">
        <v>1366</v>
      </c>
      <c r="D684" s="191">
        <v>0</v>
      </c>
      <c r="E684" s="191"/>
      <c r="F684" s="70" t="str">
        <f t="shared" si="167"/>
        <v>-</v>
      </c>
    </row>
    <row r="685" spans="1:6" ht="24" x14ac:dyDescent="0.2">
      <c r="A685" s="62">
        <v>63622</v>
      </c>
      <c r="B685" s="264" t="s">
        <v>1367</v>
      </c>
      <c r="C685" s="267" t="s">
        <v>1368</v>
      </c>
      <c r="D685" s="193">
        <v>0</v>
      </c>
      <c r="E685" s="193"/>
      <c r="F685" s="44" t="str">
        <f t="shared" si="167"/>
        <v>-</v>
      </c>
    </row>
    <row r="686" spans="1:6" ht="24" x14ac:dyDescent="0.2">
      <c r="A686" s="62">
        <v>63623</v>
      </c>
      <c r="B686" s="264" t="s">
        <v>1369</v>
      </c>
      <c r="C686" s="267" t="s">
        <v>1370</v>
      </c>
      <c r="D686" s="193">
        <v>0</v>
      </c>
      <c r="E686" s="193"/>
      <c r="F686" s="44" t="str">
        <f t="shared" si="167"/>
        <v>-</v>
      </c>
    </row>
    <row r="687" spans="1:6" ht="12.75" customHeight="1" x14ac:dyDescent="0.2">
      <c r="A687" s="62">
        <v>63711</v>
      </c>
      <c r="B687" s="264" t="s">
        <v>1371</v>
      </c>
      <c r="C687" s="268">
        <v>63711</v>
      </c>
      <c r="D687" s="193">
        <v>0</v>
      </c>
      <c r="E687" s="193"/>
      <c r="F687" s="44" t="str">
        <f t="shared" si="167"/>
        <v>-</v>
      </c>
    </row>
    <row r="688" spans="1:6" ht="12.75" customHeight="1" x14ac:dyDescent="0.2">
      <c r="A688" s="62">
        <v>63712</v>
      </c>
      <c r="B688" s="264" t="s">
        <v>1372</v>
      </c>
      <c r="C688" s="268">
        <v>63712</v>
      </c>
      <c r="D688" s="193">
        <v>0</v>
      </c>
      <c r="E688" s="193"/>
      <c r="F688" s="44" t="str">
        <f t="shared" si="167"/>
        <v>-</v>
      </c>
    </row>
    <row r="689" spans="1:6" ht="12.75" customHeight="1" x14ac:dyDescent="0.2">
      <c r="A689" s="62">
        <v>63713</v>
      </c>
      <c r="B689" s="264" t="s">
        <v>1373</v>
      </c>
      <c r="C689" s="268">
        <v>63713</v>
      </c>
      <c r="D689" s="193">
        <v>0</v>
      </c>
      <c r="E689" s="193"/>
      <c r="F689" s="44" t="str">
        <f t="shared" si="167"/>
        <v>-</v>
      </c>
    </row>
    <row r="690" spans="1:6" ht="12.75" customHeight="1" x14ac:dyDescent="0.2">
      <c r="A690" s="62">
        <v>63714</v>
      </c>
      <c r="B690" s="264" t="s">
        <v>1374</v>
      </c>
      <c r="C690" s="268">
        <v>63714</v>
      </c>
      <c r="D690" s="193">
        <v>0</v>
      </c>
      <c r="E690" s="193"/>
      <c r="F690" s="44" t="str">
        <f t="shared" si="167"/>
        <v>-</v>
      </c>
    </row>
    <row r="691" spans="1:6" ht="12.75" customHeight="1" x14ac:dyDescent="0.2">
      <c r="A691" s="62">
        <v>63715</v>
      </c>
      <c r="B691" s="264" t="s">
        <v>1375</v>
      </c>
      <c r="C691" s="268">
        <v>63715</v>
      </c>
      <c r="D691" s="193">
        <v>0</v>
      </c>
      <c r="E691" s="193"/>
      <c r="F691" s="44" t="str">
        <f t="shared" si="167"/>
        <v>-</v>
      </c>
    </row>
    <row r="692" spans="1:6" ht="24" x14ac:dyDescent="0.2">
      <c r="A692" s="69">
        <v>63716</v>
      </c>
      <c r="B692" s="181" t="s">
        <v>1376</v>
      </c>
      <c r="C692" s="300">
        <v>63716</v>
      </c>
      <c r="D692" s="191">
        <v>0</v>
      </c>
      <c r="E692" s="191"/>
      <c r="F692" s="70" t="str">
        <f t="shared" si="167"/>
        <v>-</v>
      </c>
    </row>
    <row r="693" spans="1:6" ht="24" x14ac:dyDescent="0.2">
      <c r="A693" s="69">
        <v>63717</v>
      </c>
      <c r="B693" s="181" t="s">
        <v>1377</v>
      </c>
      <c r="C693" s="300">
        <v>63717</v>
      </c>
      <c r="D693" s="191">
        <v>0</v>
      </c>
      <c r="E693" s="191"/>
      <c r="F693" s="70" t="str">
        <f t="shared" si="167"/>
        <v>-</v>
      </c>
    </row>
    <row r="694" spans="1:6" ht="24" x14ac:dyDescent="0.2">
      <c r="A694" s="69">
        <v>63721</v>
      </c>
      <c r="B694" s="181" t="s">
        <v>1378</v>
      </c>
      <c r="C694" s="300">
        <v>63721</v>
      </c>
      <c r="D694" s="191">
        <v>0</v>
      </c>
      <c r="E694" s="191"/>
      <c r="F694" s="70" t="str">
        <f t="shared" si="167"/>
        <v>-</v>
      </c>
    </row>
    <row r="695" spans="1:6" ht="24" x14ac:dyDescent="0.2">
      <c r="A695" s="69">
        <v>63722</v>
      </c>
      <c r="B695" s="181" t="s">
        <v>1379</v>
      </c>
      <c r="C695" s="300">
        <v>63722</v>
      </c>
      <c r="D695" s="191">
        <v>0</v>
      </c>
      <c r="E695" s="191"/>
      <c r="F695" s="70" t="str">
        <f t="shared" si="167"/>
        <v>-</v>
      </c>
    </row>
    <row r="696" spans="1:6" ht="12.75" customHeight="1" x14ac:dyDescent="0.2">
      <c r="A696" s="69">
        <v>63723</v>
      </c>
      <c r="B696" s="181" t="s">
        <v>1380</v>
      </c>
      <c r="C696" s="300">
        <v>63723</v>
      </c>
      <c r="D696" s="191">
        <v>0</v>
      </c>
      <c r="E696" s="191"/>
      <c r="F696" s="70" t="str">
        <f t="shared" si="167"/>
        <v>-</v>
      </c>
    </row>
    <row r="697" spans="1:6" ht="12.75" customHeight="1" x14ac:dyDescent="0.2">
      <c r="A697" s="69">
        <v>63724</v>
      </c>
      <c r="B697" s="181" t="s">
        <v>1381</v>
      </c>
      <c r="C697" s="300">
        <v>63724</v>
      </c>
      <c r="D697" s="191">
        <v>0</v>
      </c>
      <c r="E697" s="191"/>
      <c r="F697" s="70" t="str">
        <f t="shared" si="167"/>
        <v>-</v>
      </c>
    </row>
    <row r="698" spans="1:6" ht="12.75" customHeight="1" x14ac:dyDescent="0.2">
      <c r="A698" s="69">
        <v>63725</v>
      </c>
      <c r="B698" s="181" t="s">
        <v>1382</v>
      </c>
      <c r="C698" s="300">
        <v>63725</v>
      </c>
      <c r="D698" s="191">
        <v>0</v>
      </c>
      <c r="E698" s="191"/>
      <c r="F698" s="70" t="str">
        <f t="shared" si="167"/>
        <v>-</v>
      </c>
    </row>
    <row r="699" spans="1:6" ht="12.75" customHeight="1" x14ac:dyDescent="0.2">
      <c r="A699" s="69">
        <v>63726</v>
      </c>
      <c r="B699" s="181" t="s">
        <v>1383</v>
      </c>
      <c r="C699" s="300">
        <v>63726</v>
      </c>
      <c r="D699" s="191">
        <v>0</v>
      </c>
      <c r="E699" s="191"/>
      <c r="F699" s="70" t="str">
        <f t="shared" si="167"/>
        <v>-</v>
      </c>
    </row>
    <row r="700" spans="1:6" ht="24" x14ac:dyDescent="0.2">
      <c r="A700" s="69">
        <v>63727</v>
      </c>
      <c r="B700" s="181" t="s">
        <v>1384</v>
      </c>
      <c r="C700" s="300">
        <v>63727</v>
      </c>
      <c r="D700" s="191">
        <v>0</v>
      </c>
      <c r="E700" s="191"/>
      <c r="F700" s="70" t="str">
        <f t="shared" si="167"/>
        <v>-</v>
      </c>
    </row>
    <row r="701" spans="1:6" ht="24" x14ac:dyDescent="0.2">
      <c r="A701" s="69">
        <v>63728</v>
      </c>
      <c r="B701" s="181" t="s">
        <v>1385</v>
      </c>
      <c r="C701" s="300">
        <v>63728</v>
      </c>
      <c r="D701" s="191">
        <v>0</v>
      </c>
      <c r="E701" s="191"/>
      <c r="F701" s="70" t="str">
        <f t="shared" si="167"/>
        <v>-</v>
      </c>
    </row>
    <row r="702" spans="1:6" ht="12.75" customHeight="1" x14ac:dyDescent="0.2">
      <c r="A702" s="69">
        <v>63811</v>
      </c>
      <c r="B702" s="181" t="s">
        <v>1386</v>
      </c>
      <c r="C702" s="301" t="s">
        <v>1387</v>
      </c>
      <c r="D702" s="191">
        <v>19691.740000000002</v>
      </c>
      <c r="E702" s="191">
        <v>83159.45</v>
      </c>
      <c r="F702" s="70">
        <f t="shared" si="167"/>
        <v>422.30625632879566</v>
      </c>
    </row>
    <row r="703" spans="1:6" ht="12.75" customHeight="1" x14ac:dyDescent="0.2">
      <c r="A703" s="69">
        <v>63812</v>
      </c>
      <c r="B703" s="181" t="s">
        <v>1388</v>
      </c>
      <c r="C703" s="301" t="s">
        <v>1389</v>
      </c>
      <c r="D703" s="191">
        <v>0</v>
      </c>
      <c r="E703" s="191"/>
      <c r="F703" s="70" t="str">
        <f t="shared" si="167"/>
        <v>-</v>
      </c>
    </row>
    <row r="704" spans="1:6" ht="24" x14ac:dyDescent="0.2">
      <c r="A704" s="69" t="s">
        <v>1390</v>
      </c>
      <c r="B704" s="181" t="s">
        <v>1391</v>
      </c>
      <c r="C704" s="301" t="s">
        <v>1390</v>
      </c>
      <c r="D704" s="191">
        <v>0</v>
      </c>
      <c r="E704" s="191"/>
      <c r="F704" s="70" t="str">
        <f t="shared" si="167"/>
        <v>-</v>
      </c>
    </row>
    <row r="705" spans="1:6" ht="24" x14ac:dyDescent="0.2">
      <c r="A705" s="69" t="s">
        <v>1392</v>
      </c>
      <c r="B705" s="181" t="s">
        <v>1393</v>
      </c>
      <c r="C705" s="301" t="s">
        <v>1392</v>
      </c>
      <c r="D705" s="191">
        <v>45688.08</v>
      </c>
      <c r="E705" s="191"/>
      <c r="F705" s="70">
        <f t="shared" si="167"/>
        <v>0</v>
      </c>
    </row>
    <row r="706" spans="1:6" ht="12.75" customHeight="1" x14ac:dyDescent="0.2">
      <c r="A706" s="69">
        <v>63821</v>
      </c>
      <c r="B706" s="181" t="s">
        <v>1394</v>
      </c>
      <c r="C706" s="301" t="s">
        <v>1395</v>
      </c>
      <c r="D706" s="191">
        <v>0</v>
      </c>
      <c r="E706" s="191"/>
      <c r="F706" s="70" t="str">
        <f t="shared" si="167"/>
        <v>-</v>
      </c>
    </row>
    <row r="707" spans="1:6" ht="12.75" customHeight="1" x14ac:dyDescent="0.2">
      <c r="A707" s="69">
        <v>63822</v>
      </c>
      <c r="B707" s="181" t="s">
        <v>1396</v>
      </c>
      <c r="C707" s="301" t="s">
        <v>1397</v>
      </c>
      <c r="D707" s="191">
        <v>0</v>
      </c>
      <c r="E707" s="191"/>
      <c r="F707" s="70" t="str">
        <f t="shared" si="167"/>
        <v>-</v>
      </c>
    </row>
    <row r="708" spans="1:6" ht="24" x14ac:dyDescent="0.2">
      <c r="A708" s="69" t="s">
        <v>1398</v>
      </c>
      <c r="B708" s="181" t="s">
        <v>1399</v>
      </c>
      <c r="C708" s="301" t="s">
        <v>1398</v>
      </c>
      <c r="D708" s="191">
        <v>0</v>
      </c>
      <c r="E708" s="191"/>
      <c r="F708" s="70" t="str">
        <f t="shared" si="167"/>
        <v>-</v>
      </c>
    </row>
    <row r="709" spans="1:6" ht="24" x14ac:dyDescent="0.2">
      <c r="A709" s="69" t="s">
        <v>1400</v>
      </c>
      <c r="B709" s="181" t="s">
        <v>1401</v>
      </c>
      <c r="C709" s="301" t="s">
        <v>1400</v>
      </c>
      <c r="D709" s="191">
        <v>0</v>
      </c>
      <c r="E709" s="191"/>
      <c r="F709" s="70" t="str">
        <f t="shared" si="167"/>
        <v>-</v>
      </c>
    </row>
    <row r="710" spans="1:6" ht="12.75" customHeight="1" x14ac:dyDescent="0.2">
      <c r="A710" s="69">
        <v>64191</v>
      </c>
      <c r="B710" s="64" t="s">
        <v>1402</v>
      </c>
      <c r="C710" s="301" t="s">
        <v>1403</v>
      </c>
      <c r="D710" s="191">
        <v>0</v>
      </c>
      <c r="E710" s="191"/>
      <c r="F710" s="70" t="str">
        <f t="shared" si="167"/>
        <v>-</v>
      </c>
    </row>
    <row r="711" spans="1:6" ht="12.75" customHeight="1" x14ac:dyDescent="0.2">
      <c r="A711" s="69" t="s">
        <v>1404</v>
      </c>
      <c r="B711" s="64" t="s">
        <v>1405</v>
      </c>
      <c r="C711" s="300" t="s">
        <v>1404</v>
      </c>
      <c r="D711" s="191"/>
      <c r="E711" s="191"/>
      <c r="F711" s="70" t="str">
        <f t="shared" si="167"/>
        <v>-</v>
      </c>
    </row>
    <row r="712" spans="1:6" ht="12.75" customHeight="1" x14ac:dyDescent="0.2">
      <c r="A712" s="69" t="s">
        <v>1406</v>
      </c>
      <c r="B712" s="64" t="s">
        <v>1407</v>
      </c>
      <c r="C712" s="300" t="s">
        <v>1406</v>
      </c>
      <c r="D712" s="191"/>
      <c r="E712" s="191"/>
      <c r="F712" s="70" t="str">
        <f t="shared" si="167"/>
        <v>-</v>
      </c>
    </row>
    <row r="713" spans="1:6" ht="24" x14ac:dyDescent="0.2">
      <c r="A713" s="69" t="s">
        <v>1408</v>
      </c>
      <c r="B713" s="64" t="s">
        <v>1409</v>
      </c>
      <c r="C713" s="300" t="s">
        <v>1408</v>
      </c>
      <c r="D713" s="191"/>
      <c r="E713" s="191"/>
      <c r="F713" s="70" t="str">
        <f t="shared" si="167"/>
        <v>-</v>
      </c>
    </row>
    <row r="714" spans="1:6" ht="12" x14ac:dyDescent="0.2">
      <c r="A714" s="69" t="s">
        <v>1410</v>
      </c>
      <c r="B714" s="64" t="s">
        <v>1411</v>
      </c>
      <c r="C714" s="300" t="s">
        <v>1410</v>
      </c>
      <c r="D714" s="191"/>
      <c r="E714" s="191"/>
      <c r="F714" s="70" t="str">
        <f t="shared" si="167"/>
        <v>-</v>
      </c>
    </row>
    <row r="715" spans="1:6" ht="12.75" customHeight="1" x14ac:dyDescent="0.2">
      <c r="A715" s="69">
        <v>64371</v>
      </c>
      <c r="B715" s="64" t="s">
        <v>1412</v>
      </c>
      <c r="C715" s="301" t="s">
        <v>1413</v>
      </c>
      <c r="D715" s="191">
        <v>0</v>
      </c>
      <c r="E715" s="191"/>
      <c r="F715" s="70" t="str">
        <f t="shared" si="167"/>
        <v>-</v>
      </c>
    </row>
    <row r="716" spans="1:6" ht="12.75" customHeight="1" x14ac:dyDescent="0.2">
      <c r="A716" s="69">
        <v>64372</v>
      </c>
      <c r="B716" s="64" t="s">
        <v>1414</v>
      </c>
      <c r="C716" s="301" t="s">
        <v>1415</v>
      </c>
      <c r="D716" s="191">
        <v>0</v>
      </c>
      <c r="E716" s="191"/>
      <c r="F716" s="70" t="str">
        <f t="shared" si="167"/>
        <v>-</v>
      </c>
    </row>
    <row r="717" spans="1:6" ht="12.75" customHeight="1" x14ac:dyDescent="0.2">
      <c r="A717" s="69">
        <v>64373</v>
      </c>
      <c r="B717" s="64" t="s">
        <v>1416</v>
      </c>
      <c r="C717" s="301" t="s">
        <v>1417</v>
      </c>
      <c r="D717" s="191">
        <v>0</v>
      </c>
      <c r="E717" s="191"/>
      <c r="F717" s="70" t="str">
        <f t="shared" si="167"/>
        <v>-</v>
      </c>
    </row>
    <row r="718" spans="1:6" ht="12.75" customHeight="1" x14ac:dyDescent="0.2">
      <c r="A718" s="62">
        <v>64374</v>
      </c>
      <c r="B718" s="63" t="s">
        <v>1418</v>
      </c>
      <c r="C718" s="267" t="s">
        <v>1419</v>
      </c>
      <c r="D718" s="193">
        <v>0</v>
      </c>
      <c r="E718" s="193"/>
      <c r="F718" s="44" t="str">
        <f t="shared" si="167"/>
        <v>-</v>
      </c>
    </row>
    <row r="719" spans="1:6" ht="12.75" customHeight="1" x14ac:dyDescent="0.2">
      <c r="A719" s="69">
        <v>64375</v>
      </c>
      <c r="B719" s="64" t="s">
        <v>1420</v>
      </c>
      <c r="C719" s="301" t="s">
        <v>1421</v>
      </c>
      <c r="D719" s="191">
        <v>0</v>
      </c>
      <c r="E719" s="191"/>
      <c r="F719" s="70" t="str">
        <f t="shared" si="167"/>
        <v>-</v>
      </c>
    </row>
    <row r="720" spans="1:6" ht="24" x14ac:dyDescent="0.2">
      <c r="A720" s="69">
        <v>64376</v>
      </c>
      <c r="B720" s="181" t="s">
        <v>1422</v>
      </c>
      <c r="C720" s="301" t="s">
        <v>1423</v>
      </c>
      <c r="D720" s="191">
        <v>0</v>
      </c>
      <c r="E720" s="191"/>
      <c r="F720" s="70" t="str">
        <f t="shared" si="167"/>
        <v>-</v>
      </c>
    </row>
    <row r="721" spans="1:6" ht="24" x14ac:dyDescent="0.2">
      <c r="A721" s="69">
        <v>64377</v>
      </c>
      <c r="B721" s="64" t="s">
        <v>1424</v>
      </c>
      <c r="C721" s="301" t="s">
        <v>1425</v>
      </c>
      <c r="D721" s="191">
        <v>0</v>
      </c>
      <c r="E721" s="191"/>
      <c r="F721" s="70" t="str">
        <f t="shared" si="167"/>
        <v>-</v>
      </c>
    </row>
    <row r="722" spans="1:6" ht="12" x14ac:dyDescent="0.2">
      <c r="A722" s="69" t="s">
        <v>1426</v>
      </c>
      <c r="B722" s="64" t="s">
        <v>1427</v>
      </c>
      <c r="C722" s="300" t="s">
        <v>1426</v>
      </c>
      <c r="D722" s="191"/>
      <c r="E722" s="191"/>
      <c r="F722" s="70" t="str">
        <f t="shared" si="167"/>
        <v>-</v>
      </c>
    </row>
    <row r="723" spans="1:6" ht="12" x14ac:dyDescent="0.2">
      <c r="A723" s="69" t="s">
        <v>1428</v>
      </c>
      <c r="B723" s="64" t="s">
        <v>1429</v>
      </c>
      <c r="C723" s="300" t="s">
        <v>1428</v>
      </c>
      <c r="D723" s="191"/>
      <c r="E723" s="191"/>
      <c r="F723" s="70" t="str">
        <f t="shared" si="167"/>
        <v>-</v>
      </c>
    </row>
    <row r="724" spans="1:6" ht="12.75" customHeight="1" x14ac:dyDescent="0.2">
      <c r="A724" s="69">
        <v>65264</v>
      </c>
      <c r="B724" s="64" t="s">
        <v>1430</v>
      </c>
      <c r="C724" s="301" t="s">
        <v>1431</v>
      </c>
      <c r="D724" s="191">
        <v>1719.72</v>
      </c>
      <c r="E724" s="191">
        <v>2396.59</v>
      </c>
      <c r="F724" s="70">
        <f t="shared" si="167"/>
        <v>139.3593143069802</v>
      </c>
    </row>
    <row r="725" spans="1:6" ht="12.75" customHeight="1" x14ac:dyDescent="0.2">
      <c r="A725" s="69">
        <v>65265</v>
      </c>
      <c r="B725" s="64" t="s">
        <v>1432</v>
      </c>
      <c r="C725" s="301" t="s">
        <v>1433</v>
      </c>
      <c r="D725" s="191">
        <v>0</v>
      </c>
      <c r="E725" s="191"/>
      <c r="F725" s="70" t="str">
        <f t="shared" si="167"/>
        <v>-</v>
      </c>
    </row>
    <row r="726" spans="1:6" ht="12.75" customHeight="1" x14ac:dyDescent="0.2">
      <c r="A726" s="69" t="s">
        <v>1434</v>
      </c>
      <c r="B726" s="64" t="s">
        <v>1435</v>
      </c>
      <c r="C726" s="301" t="s">
        <v>1434</v>
      </c>
      <c r="D726" s="191">
        <v>0</v>
      </c>
      <c r="E726" s="191"/>
      <c r="F726" s="70" t="str">
        <f t="shared" si="167"/>
        <v>-</v>
      </c>
    </row>
    <row r="727" spans="1:6" ht="24" x14ac:dyDescent="0.2">
      <c r="A727" s="69">
        <v>66341</v>
      </c>
      <c r="B727" s="64" t="s">
        <v>1436</v>
      </c>
      <c r="C727" s="300">
        <v>66341</v>
      </c>
      <c r="D727" s="191">
        <v>0</v>
      </c>
      <c r="E727" s="191"/>
      <c r="F727" s="70" t="str">
        <f t="shared" si="167"/>
        <v>-</v>
      </c>
    </row>
    <row r="728" spans="1:6" ht="24" x14ac:dyDescent="0.2">
      <c r="A728" s="69">
        <v>66342</v>
      </c>
      <c r="B728" s="64" t="s">
        <v>1437</v>
      </c>
      <c r="C728" s="300">
        <v>66342</v>
      </c>
      <c r="D728" s="191">
        <v>0</v>
      </c>
      <c r="E728" s="191"/>
      <c r="F728" s="70" t="str">
        <f t="shared" si="167"/>
        <v>-</v>
      </c>
    </row>
    <row r="729" spans="1:6" ht="24" x14ac:dyDescent="0.2">
      <c r="A729" s="69">
        <v>66343</v>
      </c>
      <c r="B729" s="64" t="s">
        <v>1438</v>
      </c>
      <c r="C729" s="300">
        <v>66343</v>
      </c>
      <c r="D729" s="191">
        <v>0</v>
      </c>
      <c r="E729" s="191"/>
      <c r="F729" s="70" t="str">
        <f t="shared" si="167"/>
        <v>-</v>
      </c>
    </row>
    <row r="730" spans="1:6" ht="24" x14ac:dyDescent="0.2">
      <c r="A730" s="69">
        <v>66344</v>
      </c>
      <c r="B730" s="64" t="s">
        <v>1439</v>
      </c>
      <c r="C730" s="300">
        <v>66344</v>
      </c>
      <c r="D730" s="191"/>
      <c r="E730" s="191"/>
      <c r="F730" s="70" t="str">
        <f t="shared" si="167"/>
        <v>-</v>
      </c>
    </row>
    <row r="731" spans="1:6" ht="24" x14ac:dyDescent="0.2">
      <c r="A731" s="69">
        <v>66345</v>
      </c>
      <c r="B731" s="64" t="s">
        <v>1440</v>
      </c>
      <c r="C731" s="300">
        <v>66345</v>
      </c>
      <c r="D731" s="191"/>
      <c r="E731" s="191"/>
      <c r="F731" s="70" t="str">
        <f t="shared" si="167"/>
        <v>-</v>
      </c>
    </row>
    <row r="732" spans="1:6" ht="12.75" customHeight="1" x14ac:dyDescent="0.2">
      <c r="A732" s="69">
        <v>31214</v>
      </c>
      <c r="B732" s="64" t="s">
        <v>1441</v>
      </c>
      <c r="C732" s="301" t="s">
        <v>1442</v>
      </c>
      <c r="D732" s="191">
        <v>0</v>
      </c>
      <c r="E732" s="191"/>
      <c r="F732" s="70" t="str">
        <f t="shared" si="167"/>
        <v>-</v>
      </c>
    </row>
    <row r="733" spans="1:6" ht="12.75" customHeight="1" x14ac:dyDescent="0.2">
      <c r="A733" s="69">
        <v>31215</v>
      </c>
      <c r="B733" s="64" t="s">
        <v>1443</v>
      </c>
      <c r="C733" s="301" t="s">
        <v>1444</v>
      </c>
      <c r="D733" s="191">
        <v>4414.3999999999996</v>
      </c>
      <c r="E733" s="191">
        <v>1324.32</v>
      </c>
      <c r="F733" s="70">
        <f t="shared" si="167"/>
        <v>30</v>
      </c>
    </row>
    <row r="734" spans="1:6" ht="12.75" customHeight="1" x14ac:dyDescent="0.2">
      <c r="A734" s="69">
        <v>32121</v>
      </c>
      <c r="B734" s="64" t="s">
        <v>1445</v>
      </c>
      <c r="C734" s="301" t="s">
        <v>1446</v>
      </c>
      <c r="D734" s="191">
        <v>19219.16</v>
      </c>
      <c r="E734" s="191">
        <v>17388.080000000002</v>
      </c>
      <c r="F734" s="70">
        <f t="shared" si="167"/>
        <v>90.47263251879896</v>
      </c>
    </row>
    <row r="735" spans="1:6" ht="12.75" customHeight="1" x14ac:dyDescent="0.2">
      <c r="A735" s="62" t="s">
        <v>1447</v>
      </c>
      <c r="B735" s="63" t="s">
        <v>1448</v>
      </c>
      <c r="C735" s="267" t="s">
        <v>1447</v>
      </c>
      <c r="D735" s="193">
        <v>0</v>
      </c>
      <c r="E735" s="193"/>
      <c r="F735" s="44" t="str">
        <f t="shared" si="167"/>
        <v>-</v>
      </c>
    </row>
    <row r="736" spans="1:6" ht="12.75" customHeight="1" x14ac:dyDescent="0.2">
      <c r="A736" s="62" t="s">
        <v>1449</v>
      </c>
      <c r="B736" s="63" t="s">
        <v>1450</v>
      </c>
      <c r="C736" s="267" t="s">
        <v>1449</v>
      </c>
      <c r="D736" s="193">
        <v>0</v>
      </c>
      <c r="E736" s="193"/>
      <c r="F736" s="44" t="str">
        <f t="shared" si="167"/>
        <v>-</v>
      </c>
    </row>
    <row r="737" spans="1:6" ht="12.75" customHeight="1" x14ac:dyDescent="0.2">
      <c r="A737" s="62" t="s">
        <v>1451</v>
      </c>
      <c r="B737" s="63" t="s">
        <v>1452</v>
      </c>
      <c r="C737" s="267" t="s">
        <v>1451</v>
      </c>
      <c r="D737" s="193">
        <v>0</v>
      </c>
      <c r="E737" s="193"/>
      <c r="F737" s="44" t="str">
        <f t="shared" si="167"/>
        <v>-</v>
      </c>
    </row>
    <row r="738" spans="1:6" ht="12.75" customHeight="1" x14ac:dyDescent="0.2">
      <c r="A738" s="62" t="s">
        <v>1453</v>
      </c>
      <c r="B738" s="63" t="s">
        <v>1454</v>
      </c>
      <c r="C738" s="267" t="s">
        <v>1453</v>
      </c>
      <c r="D738" s="193">
        <v>10276.73</v>
      </c>
      <c r="E738" s="193">
        <v>10594.11</v>
      </c>
      <c r="F738" s="44">
        <f t="shared" si="167"/>
        <v>103.08833646500395</v>
      </c>
    </row>
    <row r="739" spans="1:6" ht="12.75" customHeight="1" x14ac:dyDescent="0.2">
      <c r="A739" s="69" t="s">
        <v>1455</v>
      </c>
      <c r="B739" s="64" t="s">
        <v>1456</v>
      </c>
      <c r="C739" s="301" t="s">
        <v>1455</v>
      </c>
      <c r="D739" s="191">
        <v>0</v>
      </c>
      <c r="E739" s="191"/>
      <c r="F739" s="70" t="str">
        <f t="shared" si="167"/>
        <v>-</v>
      </c>
    </row>
    <row r="740" spans="1:6" ht="12.75" customHeight="1" x14ac:dyDescent="0.2">
      <c r="A740" s="69" t="s">
        <v>1457</v>
      </c>
      <c r="B740" s="64" t="s">
        <v>1458</v>
      </c>
      <c r="C740" s="301" t="s">
        <v>1457</v>
      </c>
      <c r="D740" s="191">
        <v>0</v>
      </c>
      <c r="E740" s="191"/>
      <c r="F740" s="70" t="str">
        <f t="shared" si="167"/>
        <v>-</v>
      </c>
    </row>
    <row r="741" spans="1:6" ht="12.75" customHeight="1" x14ac:dyDescent="0.2">
      <c r="A741" s="69">
        <v>32911</v>
      </c>
      <c r="B741" s="64" t="s">
        <v>1459</v>
      </c>
      <c r="C741" s="301" t="s">
        <v>1460</v>
      </c>
      <c r="D741" s="191">
        <v>4347.68</v>
      </c>
      <c r="E741" s="191">
        <v>6130.73</v>
      </c>
      <c r="F741" s="70">
        <f t="shared" ref="F741:F1006" si="169">IF(D741&lt;&gt;0,IF(E741/D741&gt;=100,"&gt;&gt;100",E741/D741*100),"-")</f>
        <v>141.01152798734034</v>
      </c>
    </row>
    <row r="742" spans="1:6" ht="12.75" customHeight="1" x14ac:dyDescent="0.2">
      <c r="A742" s="69" t="s">
        <v>1461</v>
      </c>
      <c r="B742" s="64" t="s">
        <v>1462</v>
      </c>
      <c r="C742" s="301" t="s">
        <v>1461</v>
      </c>
      <c r="D742" s="191">
        <v>0</v>
      </c>
      <c r="E742" s="191"/>
      <c r="F742" s="70" t="str">
        <f t="shared" si="169"/>
        <v>-</v>
      </c>
    </row>
    <row r="743" spans="1:6" ht="12.75" customHeight="1" x14ac:dyDescent="0.2">
      <c r="A743" s="69" t="s">
        <v>1463</v>
      </c>
      <c r="B743" s="64" t="s">
        <v>1464</v>
      </c>
      <c r="C743" s="300" t="s">
        <v>1463</v>
      </c>
      <c r="D743" s="191"/>
      <c r="E743" s="191"/>
      <c r="F743" s="70" t="str">
        <f t="shared" ref="F743:F744" si="170">IF(D743&lt;&gt;0,IF(E743/D743&gt;=100,"&gt;&gt;100",E743/D743*100),"-")</f>
        <v>-</v>
      </c>
    </row>
    <row r="744" spans="1:6" ht="12.75" customHeight="1" x14ac:dyDescent="0.2">
      <c r="A744" s="69" t="s">
        <v>1465</v>
      </c>
      <c r="B744" s="64" t="s">
        <v>1466</v>
      </c>
      <c r="C744" s="300" t="s">
        <v>1465</v>
      </c>
      <c r="D744" s="191"/>
      <c r="E744" s="191"/>
      <c r="F744" s="70" t="str">
        <f t="shared" si="170"/>
        <v>-</v>
      </c>
    </row>
    <row r="745" spans="1:6" ht="12.75" customHeight="1" x14ac:dyDescent="0.2">
      <c r="A745" s="69">
        <v>34111</v>
      </c>
      <c r="B745" s="64" t="s">
        <v>1467</v>
      </c>
      <c r="C745" s="301" t="s">
        <v>1468</v>
      </c>
      <c r="D745" s="191">
        <v>0</v>
      </c>
      <c r="E745" s="191"/>
      <c r="F745" s="70" t="str">
        <f t="shared" si="169"/>
        <v>-</v>
      </c>
    </row>
    <row r="746" spans="1:6" ht="12.75" customHeight="1" x14ac:dyDescent="0.2">
      <c r="A746" s="69">
        <v>34112</v>
      </c>
      <c r="B746" s="64" t="s">
        <v>1469</v>
      </c>
      <c r="C746" s="301" t="s">
        <v>1470</v>
      </c>
      <c r="D746" s="191">
        <v>0</v>
      </c>
      <c r="E746" s="191"/>
      <c r="F746" s="70" t="str">
        <f t="shared" si="169"/>
        <v>-</v>
      </c>
    </row>
    <row r="747" spans="1:6" ht="12.75" customHeight="1" x14ac:dyDescent="0.2">
      <c r="A747" s="69">
        <v>34121</v>
      </c>
      <c r="B747" s="64" t="s">
        <v>1471</v>
      </c>
      <c r="C747" s="301" t="s">
        <v>1472</v>
      </c>
      <c r="D747" s="191">
        <v>0</v>
      </c>
      <c r="E747" s="191"/>
      <c r="F747" s="70" t="str">
        <f t="shared" si="169"/>
        <v>-</v>
      </c>
    </row>
    <row r="748" spans="1:6" ht="12.75" customHeight="1" x14ac:dyDescent="0.2">
      <c r="A748" s="69">
        <v>34122</v>
      </c>
      <c r="B748" s="64" t="s">
        <v>1473</v>
      </c>
      <c r="C748" s="301" t="s">
        <v>1474</v>
      </c>
      <c r="D748" s="191">
        <v>0</v>
      </c>
      <c r="E748" s="191"/>
      <c r="F748" s="70" t="str">
        <f t="shared" si="169"/>
        <v>-</v>
      </c>
    </row>
    <row r="749" spans="1:6" ht="12.75" customHeight="1" x14ac:dyDescent="0.2">
      <c r="A749" s="69">
        <v>34131</v>
      </c>
      <c r="B749" s="64" t="s">
        <v>1475</v>
      </c>
      <c r="C749" s="301" t="s">
        <v>1476</v>
      </c>
      <c r="D749" s="191">
        <v>0</v>
      </c>
      <c r="E749" s="191"/>
      <c r="F749" s="70" t="str">
        <f t="shared" si="169"/>
        <v>-</v>
      </c>
    </row>
    <row r="750" spans="1:6" ht="12.75" customHeight="1" x14ac:dyDescent="0.2">
      <c r="A750" s="69">
        <v>34132</v>
      </c>
      <c r="B750" s="64" t="s">
        <v>1477</v>
      </c>
      <c r="C750" s="301" t="s">
        <v>1478</v>
      </c>
      <c r="D750" s="191">
        <v>0</v>
      </c>
      <c r="E750" s="191"/>
      <c r="F750" s="70" t="str">
        <f t="shared" si="169"/>
        <v>-</v>
      </c>
    </row>
    <row r="751" spans="1:6" ht="12.75" customHeight="1" x14ac:dyDescent="0.2">
      <c r="A751" s="69">
        <v>34191</v>
      </c>
      <c r="B751" s="64" t="s">
        <v>1479</v>
      </c>
      <c r="C751" s="301" t="s">
        <v>1480</v>
      </c>
      <c r="D751" s="191">
        <v>0</v>
      </c>
      <c r="E751" s="191"/>
      <c r="F751" s="70" t="str">
        <f t="shared" si="169"/>
        <v>-</v>
      </c>
    </row>
    <row r="752" spans="1:6" ht="12.75" customHeight="1" x14ac:dyDescent="0.2">
      <c r="A752" s="69">
        <v>34192</v>
      </c>
      <c r="B752" s="64" t="s">
        <v>1481</v>
      </c>
      <c r="C752" s="301" t="s">
        <v>1482</v>
      </c>
      <c r="D752" s="191">
        <v>0</v>
      </c>
      <c r="E752" s="191"/>
      <c r="F752" s="70" t="str">
        <f t="shared" si="169"/>
        <v>-</v>
      </c>
    </row>
    <row r="753" spans="1:6" ht="12.75" customHeight="1" x14ac:dyDescent="0.2">
      <c r="A753" s="69">
        <v>34213</v>
      </c>
      <c r="B753" s="64" t="s">
        <v>1483</v>
      </c>
      <c r="C753" s="301" t="s">
        <v>1484</v>
      </c>
      <c r="D753" s="191">
        <v>0</v>
      </c>
      <c r="E753" s="191"/>
      <c r="F753" s="70" t="str">
        <f t="shared" si="169"/>
        <v>-</v>
      </c>
    </row>
    <row r="754" spans="1:6" ht="12.75" customHeight="1" x14ac:dyDescent="0.2">
      <c r="A754" s="62">
        <v>34214</v>
      </c>
      <c r="B754" s="63" t="s">
        <v>1485</v>
      </c>
      <c r="C754" s="267" t="s">
        <v>1486</v>
      </c>
      <c r="D754" s="193">
        <v>0</v>
      </c>
      <c r="E754" s="193"/>
      <c r="F754" s="44" t="str">
        <f t="shared" si="169"/>
        <v>-</v>
      </c>
    </row>
    <row r="755" spans="1:6" ht="12.75" customHeight="1" x14ac:dyDescent="0.2">
      <c r="A755" s="62">
        <v>34215</v>
      </c>
      <c r="B755" s="63" t="s">
        <v>1487</v>
      </c>
      <c r="C755" s="267" t="s">
        <v>1488</v>
      </c>
      <c r="D755" s="193">
        <v>0</v>
      </c>
      <c r="E755" s="193"/>
      <c r="F755" s="44" t="str">
        <f t="shared" si="169"/>
        <v>-</v>
      </c>
    </row>
    <row r="756" spans="1:6" ht="12.75" customHeight="1" x14ac:dyDescent="0.2">
      <c r="A756" s="62">
        <v>34216</v>
      </c>
      <c r="B756" s="63" t="s">
        <v>1489</v>
      </c>
      <c r="C756" s="267" t="s">
        <v>1490</v>
      </c>
      <c r="D756" s="193">
        <v>0</v>
      </c>
      <c r="E756" s="193"/>
      <c r="F756" s="44" t="str">
        <f t="shared" si="169"/>
        <v>-</v>
      </c>
    </row>
    <row r="757" spans="1:6" ht="12.75" customHeight="1" x14ac:dyDescent="0.2">
      <c r="A757" s="62">
        <v>34222</v>
      </c>
      <c r="B757" s="63" t="s">
        <v>1491</v>
      </c>
      <c r="C757" s="267" t="s">
        <v>1492</v>
      </c>
      <c r="D757" s="193">
        <v>0</v>
      </c>
      <c r="E757" s="193"/>
      <c r="F757" s="44" t="str">
        <f t="shared" si="169"/>
        <v>-</v>
      </c>
    </row>
    <row r="758" spans="1:6" ht="12.75" customHeight="1" x14ac:dyDescent="0.2">
      <c r="A758" s="62">
        <v>34223</v>
      </c>
      <c r="B758" s="63" t="s">
        <v>1493</v>
      </c>
      <c r="C758" s="267" t="s">
        <v>1494</v>
      </c>
      <c r="D758" s="193">
        <v>0</v>
      </c>
      <c r="E758" s="193"/>
      <c r="F758" s="44" t="str">
        <f t="shared" si="169"/>
        <v>-</v>
      </c>
    </row>
    <row r="759" spans="1:6" ht="24" x14ac:dyDescent="0.2">
      <c r="A759" s="62">
        <v>34224</v>
      </c>
      <c r="B759" s="63" t="s">
        <v>1495</v>
      </c>
      <c r="C759" s="267" t="s">
        <v>1496</v>
      </c>
      <c r="D759" s="193">
        <v>0</v>
      </c>
      <c r="E759" s="193"/>
      <c r="F759" s="44" t="str">
        <f t="shared" si="169"/>
        <v>-</v>
      </c>
    </row>
    <row r="760" spans="1:6" ht="24" x14ac:dyDescent="0.2">
      <c r="A760" s="62">
        <v>34233</v>
      </c>
      <c r="B760" s="63" t="s">
        <v>1497</v>
      </c>
      <c r="C760" s="267" t="s">
        <v>1498</v>
      </c>
      <c r="D760" s="193">
        <v>0</v>
      </c>
      <c r="E760" s="193"/>
      <c r="F760" s="44" t="str">
        <f t="shared" si="169"/>
        <v>-</v>
      </c>
    </row>
    <row r="761" spans="1:6" ht="24" x14ac:dyDescent="0.2">
      <c r="A761" s="62">
        <v>34234</v>
      </c>
      <c r="B761" s="182" t="s">
        <v>1499</v>
      </c>
      <c r="C761" s="267" t="s">
        <v>1500</v>
      </c>
      <c r="D761" s="193">
        <v>0</v>
      </c>
      <c r="E761" s="193"/>
      <c r="F761" s="44" t="str">
        <f t="shared" si="169"/>
        <v>-</v>
      </c>
    </row>
    <row r="762" spans="1:6" ht="24" x14ac:dyDescent="0.2">
      <c r="A762" s="62">
        <v>34235</v>
      </c>
      <c r="B762" s="182" t="s">
        <v>1501</v>
      </c>
      <c r="C762" s="267" t="s">
        <v>1502</v>
      </c>
      <c r="D762" s="193">
        <v>0</v>
      </c>
      <c r="E762" s="193"/>
      <c r="F762" s="44" t="str">
        <f t="shared" si="169"/>
        <v>-</v>
      </c>
    </row>
    <row r="763" spans="1:6" ht="12.75" customHeight="1" x14ac:dyDescent="0.2">
      <c r="A763" s="62">
        <v>34236</v>
      </c>
      <c r="B763" s="63" t="s">
        <v>1503</v>
      </c>
      <c r="C763" s="267" t="s">
        <v>1504</v>
      </c>
      <c r="D763" s="193">
        <v>0</v>
      </c>
      <c r="E763" s="193"/>
      <c r="F763" s="44" t="str">
        <f t="shared" si="169"/>
        <v>-</v>
      </c>
    </row>
    <row r="764" spans="1:6" ht="12.75" customHeight="1" x14ac:dyDescent="0.2">
      <c r="A764" s="62">
        <v>34237</v>
      </c>
      <c r="B764" s="63" t="s">
        <v>1505</v>
      </c>
      <c r="C764" s="267" t="s">
        <v>1506</v>
      </c>
      <c r="D764" s="193">
        <v>0</v>
      </c>
      <c r="E764" s="193"/>
      <c r="F764" s="44" t="str">
        <f t="shared" si="169"/>
        <v>-</v>
      </c>
    </row>
    <row r="765" spans="1:6" ht="12.75" customHeight="1" x14ac:dyDescent="0.2">
      <c r="A765" s="62">
        <v>34238</v>
      </c>
      <c r="B765" s="63" t="s">
        <v>1507</v>
      </c>
      <c r="C765" s="267" t="s">
        <v>1508</v>
      </c>
      <c r="D765" s="193">
        <v>0</v>
      </c>
      <c r="E765" s="193"/>
      <c r="F765" s="44" t="str">
        <f t="shared" si="169"/>
        <v>-</v>
      </c>
    </row>
    <row r="766" spans="1:6" ht="24" x14ac:dyDescent="0.2">
      <c r="A766" s="62">
        <v>34273</v>
      </c>
      <c r="B766" s="63" t="s">
        <v>1509</v>
      </c>
      <c r="C766" s="267" t="s">
        <v>1510</v>
      </c>
      <c r="D766" s="193">
        <v>0</v>
      </c>
      <c r="E766" s="193"/>
      <c r="F766" s="44" t="str">
        <f t="shared" si="169"/>
        <v>-</v>
      </c>
    </row>
    <row r="767" spans="1:6" ht="12.75" customHeight="1" x14ac:dyDescent="0.2">
      <c r="A767" s="62">
        <v>34274</v>
      </c>
      <c r="B767" s="63" t="s">
        <v>1511</v>
      </c>
      <c r="C767" s="267" t="s">
        <v>1512</v>
      </c>
      <c r="D767" s="193">
        <v>0</v>
      </c>
      <c r="E767" s="193"/>
      <c r="F767" s="44" t="str">
        <f t="shared" si="169"/>
        <v>-</v>
      </c>
    </row>
    <row r="768" spans="1:6" ht="12.75" customHeight="1" x14ac:dyDescent="0.2">
      <c r="A768" s="62">
        <v>34275</v>
      </c>
      <c r="B768" s="63" t="s">
        <v>1513</v>
      </c>
      <c r="C768" s="267" t="s">
        <v>1514</v>
      </c>
      <c r="D768" s="193">
        <v>0</v>
      </c>
      <c r="E768" s="193"/>
      <c r="F768" s="44" t="str">
        <f t="shared" si="169"/>
        <v>-</v>
      </c>
    </row>
    <row r="769" spans="1:6" ht="12.75" customHeight="1" x14ac:dyDescent="0.2">
      <c r="A769" s="62">
        <v>34281</v>
      </c>
      <c r="B769" s="63" t="s">
        <v>1515</v>
      </c>
      <c r="C769" s="267" t="s">
        <v>1516</v>
      </c>
      <c r="D769" s="193">
        <v>0</v>
      </c>
      <c r="E769" s="193"/>
      <c r="F769" s="44" t="str">
        <f t="shared" si="169"/>
        <v>-</v>
      </c>
    </row>
    <row r="770" spans="1:6" ht="12.75" customHeight="1" x14ac:dyDescent="0.2">
      <c r="A770" s="69">
        <v>34282</v>
      </c>
      <c r="B770" s="64" t="s">
        <v>1517</v>
      </c>
      <c r="C770" s="301" t="s">
        <v>1518</v>
      </c>
      <c r="D770" s="191">
        <v>0</v>
      </c>
      <c r="E770" s="191"/>
      <c r="F770" s="70" t="str">
        <f t="shared" si="169"/>
        <v>-</v>
      </c>
    </row>
    <row r="771" spans="1:6" ht="12.75" customHeight="1" x14ac:dyDescent="0.2">
      <c r="A771" s="69">
        <v>34283</v>
      </c>
      <c r="B771" s="64" t="s">
        <v>1519</v>
      </c>
      <c r="C771" s="301" t="s">
        <v>1520</v>
      </c>
      <c r="D771" s="191">
        <v>0</v>
      </c>
      <c r="E771" s="191"/>
      <c r="F771" s="70" t="str">
        <f t="shared" si="169"/>
        <v>-</v>
      </c>
    </row>
    <row r="772" spans="1:6" ht="12.75" customHeight="1" x14ac:dyDescent="0.2">
      <c r="A772" s="69">
        <v>34284</v>
      </c>
      <c r="B772" s="64" t="s">
        <v>1521</v>
      </c>
      <c r="C772" s="301" t="s">
        <v>1522</v>
      </c>
      <c r="D772" s="191">
        <v>0</v>
      </c>
      <c r="E772" s="191"/>
      <c r="F772" s="70" t="str">
        <f t="shared" si="169"/>
        <v>-</v>
      </c>
    </row>
    <row r="773" spans="1:6" ht="12.75" customHeight="1" x14ac:dyDescent="0.2">
      <c r="A773" s="69">
        <v>34285</v>
      </c>
      <c r="B773" s="64" t="s">
        <v>1523</v>
      </c>
      <c r="C773" s="301" t="s">
        <v>1524</v>
      </c>
      <c r="D773" s="191">
        <v>0</v>
      </c>
      <c r="E773" s="191"/>
      <c r="F773" s="70" t="str">
        <f t="shared" si="169"/>
        <v>-</v>
      </c>
    </row>
    <row r="774" spans="1:6" ht="24" x14ac:dyDescent="0.2">
      <c r="A774" s="69">
        <v>34286</v>
      </c>
      <c r="B774" s="181" t="s">
        <v>1525</v>
      </c>
      <c r="C774" s="301" t="s">
        <v>1526</v>
      </c>
      <c r="D774" s="191">
        <v>0</v>
      </c>
      <c r="E774" s="191"/>
      <c r="F774" s="70" t="str">
        <f t="shared" si="169"/>
        <v>-</v>
      </c>
    </row>
    <row r="775" spans="1:6" ht="12" x14ac:dyDescent="0.2">
      <c r="A775" s="69">
        <v>34287</v>
      </c>
      <c r="B775" s="64" t="s">
        <v>1527</v>
      </c>
      <c r="C775" s="301" t="s">
        <v>1528</v>
      </c>
      <c r="D775" s="191">
        <v>0</v>
      </c>
      <c r="E775" s="191"/>
      <c r="F775" s="70" t="str">
        <f t="shared" si="169"/>
        <v>-</v>
      </c>
    </row>
    <row r="776" spans="1:6" ht="12.75" customHeight="1" x14ac:dyDescent="0.2">
      <c r="A776" s="69">
        <v>34341</v>
      </c>
      <c r="B776" s="64" t="s">
        <v>1529</v>
      </c>
      <c r="C776" s="301" t="s">
        <v>1530</v>
      </c>
      <c r="D776" s="191">
        <v>0</v>
      </c>
      <c r="E776" s="191"/>
      <c r="F776" s="70" t="str">
        <f t="shared" si="169"/>
        <v>-</v>
      </c>
    </row>
    <row r="777" spans="1:6" ht="12.75" customHeight="1" x14ac:dyDescent="0.2">
      <c r="A777" s="69">
        <v>35231</v>
      </c>
      <c r="B777" s="64" t="s">
        <v>1531</v>
      </c>
      <c r="C777" s="301" t="s">
        <v>1532</v>
      </c>
      <c r="D777" s="191">
        <v>0</v>
      </c>
      <c r="E777" s="191"/>
      <c r="F777" s="70" t="str">
        <f t="shared" si="169"/>
        <v>-</v>
      </c>
    </row>
    <row r="778" spans="1:6" ht="12.75" customHeight="1" x14ac:dyDescent="0.2">
      <c r="A778" s="69">
        <v>35232</v>
      </c>
      <c r="B778" s="64" t="s">
        <v>1533</v>
      </c>
      <c r="C778" s="301" t="s">
        <v>1534</v>
      </c>
      <c r="D778" s="191">
        <v>0</v>
      </c>
      <c r="E778" s="191"/>
      <c r="F778" s="70" t="str">
        <f t="shared" si="169"/>
        <v>-</v>
      </c>
    </row>
    <row r="779" spans="1:6" ht="12.75" customHeight="1" x14ac:dyDescent="0.2">
      <c r="A779" s="69">
        <v>36313</v>
      </c>
      <c r="B779" s="64" t="s">
        <v>1535</v>
      </c>
      <c r="C779" s="301" t="s">
        <v>1536</v>
      </c>
      <c r="D779" s="191">
        <v>0</v>
      </c>
      <c r="E779" s="191"/>
      <c r="F779" s="70" t="str">
        <f t="shared" si="169"/>
        <v>-</v>
      </c>
    </row>
    <row r="780" spans="1:6" ht="12.75" customHeight="1" x14ac:dyDescent="0.2">
      <c r="A780" s="69">
        <v>36314</v>
      </c>
      <c r="B780" s="64" t="s">
        <v>1537</v>
      </c>
      <c r="C780" s="301" t="s">
        <v>1538</v>
      </c>
      <c r="D780" s="191">
        <v>0</v>
      </c>
      <c r="E780" s="191"/>
      <c r="F780" s="70" t="str">
        <f t="shared" si="169"/>
        <v>-</v>
      </c>
    </row>
    <row r="781" spans="1:6" ht="12.75" customHeight="1" x14ac:dyDescent="0.2">
      <c r="A781" s="69">
        <v>36315</v>
      </c>
      <c r="B781" s="64" t="s">
        <v>1539</v>
      </c>
      <c r="C781" s="301" t="s">
        <v>1540</v>
      </c>
      <c r="D781" s="191">
        <v>0</v>
      </c>
      <c r="E781" s="191"/>
      <c r="F781" s="70" t="str">
        <f t="shared" si="169"/>
        <v>-</v>
      </c>
    </row>
    <row r="782" spans="1:6" ht="12.75" customHeight="1" x14ac:dyDescent="0.2">
      <c r="A782" s="69">
        <v>36316</v>
      </c>
      <c r="B782" s="64" t="s">
        <v>1541</v>
      </c>
      <c r="C782" s="301" t="s">
        <v>1542</v>
      </c>
      <c r="D782" s="191">
        <v>0</v>
      </c>
      <c r="E782" s="191"/>
      <c r="F782" s="70" t="str">
        <f t="shared" si="169"/>
        <v>-</v>
      </c>
    </row>
    <row r="783" spans="1:6" ht="12.75" customHeight="1" x14ac:dyDescent="0.2">
      <c r="A783" s="69">
        <v>36317</v>
      </c>
      <c r="B783" s="64" t="s">
        <v>1543</v>
      </c>
      <c r="C783" s="301" t="s">
        <v>1544</v>
      </c>
      <c r="D783" s="191">
        <v>0</v>
      </c>
      <c r="E783" s="191"/>
      <c r="F783" s="70" t="str">
        <f t="shared" si="169"/>
        <v>-</v>
      </c>
    </row>
    <row r="784" spans="1:6" ht="12.75" customHeight="1" x14ac:dyDescent="0.2">
      <c r="A784" s="69">
        <v>36318</v>
      </c>
      <c r="B784" s="64" t="s">
        <v>1545</v>
      </c>
      <c r="C784" s="301" t="s">
        <v>1546</v>
      </c>
      <c r="D784" s="191">
        <v>0</v>
      </c>
      <c r="E784" s="191"/>
      <c r="F784" s="70" t="str">
        <f t="shared" si="169"/>
        <v>-</v>
      </c>
    </row>
    <row r="785" spans="1:6" ht="12" x14ac:dyDescent="0.2">
      <c r="A785" s="69">
        <v>36319</v>
      </c>
      <c r="B785" s="181" t="s">
        <v>1547</v>
      </c>
      <c r="C785" s="301" t="s">
        <v>1548</v>
      </c>
      <c r="D785" s="191">
        <v>0</v>
      </c>
      <c r="E785" s="191"/>
      <c r="F785" s="70" t="str">
        <f t="shared" si="169"/>
        <v>-</v>
      </c>
    </row>
    <row r="786" spans="1:6" ht="12.75" customHeight="1" x14ac:dyDescent="0.2">
      <c r="A786" s="69">
        <v>36323</v>
      </c>
      <c r="B786" s="64" t="s">
        <v>1549</v>
      </c>
      <c r="C786" s="301" t="s">
        <v>1550</v>
      </c>
      <c r="D786" s="191">
        <v>0</v>
      </c>
      <c r="E786" s="191"/>
      <c r="F786" s="70" t="str">
        <f t="shared" si="169"/>
        <v>-</v>
      </c>
    </row>
    <row r="787" spans="1:6" ht="12.75" customHeight="1" x14ac:dyDescent="0.2">
      <c r="A787" s="69">
        <v>36324</v>
      </c>
      <c r="B787" s="64" t="s">
        <v>1551</v>
      </c>
      <c r="C787" s="301" t="s">
        <v>1552</v>
      </c>
      <c r="D787" s="191">
        <v>0</v>
      </c>
      <c r="E787" s="191"/>
      <c r="F787" s="70" t="str">
        <f t="shared" si="169"/>
        <v>-</v>
      </c>
    </row>
    <row r="788" spans="1:6" ht="12.75" customHeight="1" x14ac:dyDescent="0.2">
      <c r="A788" s="69">
        <v>36325</v>
      </c>
      <c r="B788" s="64" t="s">
        <v>1553</v>
      </c>
      <c r="C788" s="301" t="s">
        <v>1554</v>
      </c>
      <c r="D788" s="191">
        <v>0</v>
      </c>
      <c r="E788" s="191"/>
      <c r="F788" s="70" t="str">
        <f t="shared" si="169"/>
        <v>-</v>
      </c>
    </row>
    <row r="789" spans="1:6" ht="12.75" customHeight="1" x14ac:dyDescent="0.2">
      <c r="A789" s="69">
        <v>36326</v>
      </c>
      <c r="B789" s="64" t="s">
        <v>1555</v>
      </c>
      <c r="C789" s="301" t="s">
        <v>1556</v>
      </c>
      <c r="D789" s="191">
        <v>0</v>
      </c>
      <c r="E789" s="191"/>
      <c r="F789" s="70" t="str">
        <f t="shared" si="169"/>
        <v>-</v>
      </c>
    </row>
    <row r="790" spans="1:6" ht="12.75" customHeight="1" x14ac:dyDescent="0.2">
      <c r="A790" s="69">
        <v>36327</v>
      </c>
      <c r="B790" s="64" t="s">
        <v>1557</v>
      </c>
      <c r="C790" s="301" t="s">
        <v>1558</v>
      </c>
      <c r="D790" s="191">
        <v>0</v>
      </c>
      <c r="E790" s="191"/>
      <c r="F790" s="70" t="str">
        <f t="shared" si="169"/>
        <v>-</v>
      </c>
    </row>
    <row r="791" spans="1:6" ht="24" x14ac:dyDescent="0.2">
      <c r="A791" s="69">
        <v>36328</v>
      </c>
      <c r="B791" s="64" t="s">
        <v>1559</v>
      </c>
      <c r="C791" s="301" t="s">
        <v>1560</v>
      </c>
      <c r="D791" s="191">
        <v>0</v>
      </c>
      <c r="E791" s="191"/>
      <c r="F791" s="70" t="str">
        <f t="shared" si="169"/>
        <v>-</v>
      </c>
    </row>
    <row r="792" spans="1:6" ht="12" x14ac:dyDescent="0.2">
      <c r="A792" s="69">
        <v>36329</v>
      </c>
      <c r="B792" s="181" t="s">
        <v>1561</v>
      </c>
      <c r="C792" s="301" t="s">
        <v>1562</v>
      </c>
      <c r="D792" s="191">
        <v>0</v>
      </c>
      <c r="E792" s="191"/>
      <c r="F792" s="70" t="str">
        <f t="shared" si="169"/>
        <v>-</v>
      </c>
    </row>
    <row r="793" spans="1:6" ht="12.75" customHeight="1" x14ac:dyDescent="0.2">
      <c r="A793" s="69" t="s">
        <v>1563</v>
      </c>
      <c r="B793" s="181" t="s">
        <v>1564</v>
      </c>
      <c r="C793" s="300" t="s">
        <v>1563</v>
      </c>
      <c r="D793" s="191">
        <v>0</v>
      </c>
      <c r="E793" s="191"/>
      <c r="F793" s="70" t="str">
        <f t="shared" si="169"/>
        <v>-</v>
      </c>
    </row>
    <row r="794" spans="1:6" ht="12.75" customHeight="1" x14ac:dyDescent="0.2">
      <c r="A794" s="69" t="s">
        <v>1565</v>
      </c>
      <c r="B794" s="181" t="s">
        <v>1566</v>
      </c>
      <c r="C794" s="300" t="s">
        <v>1565</v>
      </c>
      <c r="D794" s="191">
        <v>0</v>
      </c>
      <c r="E794" s="191"/>
      <c r="F794" s="70" t="str">
        <f t="shared" si="169"/>
        <v>-</v>
      </c>
    </row>
    <row r="795" spans="1:6" ht="12.75" customHeight="1" x14ac:dyDescent="0.2">
      <c r="A795" s="69" t="s">
        <v>1567</v>
      </c>
      <c r="B795" s="181" t="s">
        <v>1568</v>
      </c>
      <c r="C795" s="300" t="s">
        <v>1567</v>
      </c>
      <c r="D795" s="191">
        <v>0</v>
      </c>
      <c r="E795" s="191"/>
      <c r="F795" s="70" t="str">
        <f t="shared" si="169"/>
        <v>-</v>
      </c>
    </row>
    <row r="796" spans="1:6" ht="12.75" customHeight="1" x14ac:dyDescent="0.2">
      <c r="A796" s="69" t="s">
        <v>1569</v>
      </c>
      <c r="B796" s="181" t="s">
        <v>1570</v>
      </c>
      <c r="C796" s="300" t="s">
        <v>1569</v>
      </c>
      <c r="D796" s="191">
        <v>0</v>
      </c>
      <c r="E796" s="191"/>
      <c r="F796" s="70" t="str">
        <f t="shared" si="169"/>
        <v>-</v>
      </c>
    </row>
    <row r="797" spans="1:6" ht="24" x14ac:dyDescent="0.2">
      <c r="A797" s="69" t="s">
        <v>1571</v>
      </c>
      <c r="B797" s="181" t="s">
        <v>1572</v>
      </c>
      <c r="C797" s="300" t="s">
        <v>1571</v>
      </c>
      <c r="D797" s="191">
        <v>0</v>
      </c>
      <c r="E797" s="191"/>
      <c r="F797" s="70" t="str">
        <f t="shared" si="169"/>
        <v>-</v>
      </c>
    </row>
    <row r="798" spans="1:6" ht="24" x14ac:dyDescent="0.2">
      <c r="A798" s="69" t="s">
        <v>1573</v>
      </c>
      <c r="B798" s="181" t="s">
        <v>1574</v>
      </c>
      <c r="C798" s="300" t="s">
        <v>1573</v>
      </c>
      <c r="D798" s="191">
        <v>0</v>
      </c>
      <c r="E798" s="191"/>
      <c r="F798" s="70" t="str">
        <f t="shared" si="169"/>
        <v>-</v>
      </c>
    </row>
    <row r="799" spans="1:6" ht="12.75" customHeight="1" x14ac:dyDescent="0.2">
      <c r="A799" s="69" t="s">
        <v>1575</v>
      </c>
      <c r="B799" s="181" t="s">
        <v>1576</v>
      </c>
      <c r="C799" s="300" t="s">
        <v>1575</v>
      </c>
      <c r="D799" s="191">
        <v>0</v>
      </c>
      <c r="E799" s="191"/>
      <c r="F799" s="70" t="str">
        <f t="shared" si="169"/>
        <v>-</v>
      </c>
    </row>
    <row r="800" spans="1:6" ht="24" x14ac:dyDescent="0.2">
      <c r="A800" s="69" t="s">
        <v>1577</v>
      </c>
      <c r="B800" s="181" t="s">
        <v>1578</v>
      </c>
      <c r="C800" s="300" t="s">
        <v>1577</v>
      </c>
      <c r="D800" s="191">
        <v>0</v>
      </c>
      <c r="E800" s="191"/>
      <c r="F800" s="70" t="str">
        <f t="shared" si="169"/>
        <v>-</v>
      </c>
    </row>
    <row r="801" spans="1:6" ht="12.75" customHeight="1" x14ac:dyDescent="0.2">
      <c r="A801" s="62" t="s">
        <v>1579</v>
      </c>
      <c r="B801" s="264" t="s">
        <v>1580</v>
      </c>
      <c r="C801" s="268" t="s">
        <v>1579</v>
      </c>
      <c r="D801" s="193">
        <v>0</v>
      </c>
      <c r="E801" s="193"/>
      <c r="F801" s="44" t="str">
        <f t="shared" si="169"/>
        <v>-</v>
      </c>
    </row>
    <row r="802" spans="1:6" ht="12.75" customHeight="1" x14ac:dyDescent="0.2">
      <c r="A802" s="62" t="s">
        <v>1581</v>
      </c>
      <c r="B802" s="264" t="s">
        <v>1582</v>
      </c>
      <c r="C802" s="268" t="s">
        <v>1581</v>
      </c>
      <c r="D802" s="193">
        <v>0</v>
      </c>
      <c r="E802" s="193"/>
      <c r="F802" s="44" t="str">
        <f t="shared" si="169"/>
        <v>-</v>
      </c>
    </row>
    <row r="803" spans="1:6" ht="24" x14ac:dyDescent="0.2">
      <c r="A803" s="62" t="s">
        <v>1583</v>
      </c>
      <c r="B803" s="264" t="s">
        <v>1584</v>
      </c>
      <c r="C803" s="268" t="s">
        <v>1583</v>
      </c>
      <c r="D803" s="193">
        <v>0</v>
      </c>
      <c r="E803" s="193"/>
      <c r="F803" s="44" t="str">
        <f t="shared" si="169"/>
        <v>-</v>
      </c>
    </row>
    <row r="804" spans="1:6" ht="24" x14ac:dyDescent="0.2">
      <c r="A804" s="69" t="s">
        <v>1585</v>
      </c>
      <c r="B804" s="181" t="s">
        <v>1586</v>
      </c>
      <c r="C804" s="300" t="s">
        <v>1585</v>
      </c>
      <c r="D804" s="191">
        <v>0</v>
      </c>
      <c r="E804" s="191"/>
      <c r="F804" s="70" t="str">
        <f t="shared" si="169"/>
        <v>-</v>
      </c>
    </row>
    <row r="805" spans="1:6" ht="24" x14ac:dyDescent="0.2">
      <c r="A805" s="69" t="s">
        <v>1587</v>
      </c>
      <c r="B805" s="181" t="s">
        <v>1588</v>
      </c>
      <c r="C805" s="300" t="s">
        <v>1587</v>
      </c>
      <c r="D805" s="191">
        <v>0</v>
      </c>
      <c r="E805" s="191"/>
      <c r="F805" s="70" t="str">
        <f t="shared" si="169"/>
        <v>-</v>
      </c>
    </row>
    <row r="806" spans="1:6" ht="24" x14ac:dyDescent="0.2">
      <c r="A806" s="69">
        <v>36511</v>
      </c>
      <c r="B806" s="181" t="s">
        <v>1589</v>
      </c>
      <c r="C806" s="300">
        <v>36511</v>
      </c>
      <c r="D806" s="191"/>
      <c r="E806" s="191"/>
      <c r="F806" s="70" t="str">
        <f t="shared" ref="F806:F814" si="171">IF(D806&lt;&gt;0,IF(E806/D806&gt;=100,"&gt;&gt;100",E806/D806*100),"-")</f>
        <v>-</v>
      </c>
    </row>
    <row r="807" spans="1:6" ht="24" x14ac:dyDescent="0.2">
      <c r="A807" s="69" t="s">
        <v>1590</v>
      </c>
      <c r="B807" s="181" t="s">
        <v>1591</v>
      </c>
      <c r="C807" s="300" t="s">
        <v>1590</v>
      </c>
      <c r="D807" s="191"/>
      <c r="E807" s="191"/>
      <c r="F807" s="70" t="str">
        <f t="shared" si="171"/>
        <v>-</v>
      </c>
    </row>
    <row r="808" spans="1:6" ht="24" x14ac:dyDescent="0.2">
      <c r="A808" s="69" t="s">
        <v>1592</v>
      </c>
      <c r="B808" s="181" t="s">
        <v>1593</v>
      </c>
      <c r="C808" s="300" t="s">
        <v>1592</v>
      </c>
      <c r="D808" s="191"/>
      <c r="E808" s="191"/>
      <c r="F808" s="70" t="str">
        <f t="shared" si="171"/>
        <v>-</v>
      </c>
    </row>
    <row r="809" spans="1:6" ht="24" x14ac:dyDescent="0.2">
      <c r="A809" s="69" t="s">
        <v>1594</v>
      </c>
      <c r="B809" s="181" t="s">
        <v>1595</v>
      </c>
      <c r="C809" s="300" t="s">
        <v>1594</v>
      </c>
      <c r="D809" s="191"/>
      <c r="E809" s="191"/>
      <c r="F809" s="70" t="str">
        <f t="shared" si="171"/>
        <v>-</v>
      </c>
    </row>
    <row r="810" spans="1:6" ht="24" x14ac:dyDescent="0.2">
      <c r="A810" s="69" t="s">
        <v>1596</v>
      </c>
      <c r="B810" s="181" t="s">
        <v>1597</v>
      </c>
      <c r="C810" s="300" t="s">
        <v>1596</v>
      </c>
      <c r="D810" s="191"/>
      <c r="E810" s="191"/>
      <c r="F810" s="70" t="str">
        <f t="shared" si="171"/>
        <v>-</v>
      </c>
    </row>
    <row r="811" spans="1:6" ht="24" x14ac:dyDescent="0.2">
      <c r="A811" s="69" t="s">
        <v>1598</v>
      </c>
      <c r="B811" s="181" t="s">
        <v>1599</v>
      </c>
      <c r="C811" s="300" t="s">
        <v>1598</v>
      </c>
      <c r="D811" s="191"/>
      <c r="E811" s="191"/>
      <c r="F811" s="70" t="str">
        <f t="shared" si="171"/>
        <v>-</v>
      </c>
    </row>
    <row r="812" spans="1:6" ht="12" x14ac:dyDescent="0.2">
      <c r="A812" s="69" t="s">
        <v>1600</v>
      </c>
      <c r="B812" s="181" t="s">
        <v>1601</v>
      </c>
      <c r="C812" s="300" t="s">
        <v>1600</v>
      </c>
      <c r="D812" s="191"/>
      <c r="E812" s="191"/>
      <c r="F812" s="70" t="str">
        <f t="shared" si="171"/>
        <v>-</v>
      </c>
    </row>
    <row r="813" spans="1:6" ht="12" x14ac:dyDescent="0.2">
      <c r="A813" s="69" t="s">
        <v>1602</v>
      </c>
      <c r="B813" s="181" t="s">
        <v>1603</v>
      </c>
      <c r="C813" s="300" t="s">
        <v>1602</v>
      </c>
      <c r="D813" s="191"/>
      <c r="E813" s="191"/>
      <c r="F813" s="70" t="str">
        <f t="shared" si="171"/>
        <v>-</v>
      </c>
    </row>
    <row r="814" spans="1:6" ht="12" x14ac:dyDescent="0.2">
      <c r="A814" s="69" t="s">
        <v>1604</v>
      </c>
      <c r="B814" s="181" t="s">
        <v>1605</v>
      </c>
      <c r="C814" s="300" t="s">
        <v>1604</v>
      </c>
      <c r="D814" s="191"/>
      <c r="E814" s="191"/>
      <c r="F814" s="70" t="str">
        <f t="shared" si="171"/>
        <v>-</v>
      </c>
    </row>
    <row r="815" spans="1:6" ht="24" x14ac:dyDescent="0.2">
      <c r="A815" s="69" t="s">
        <v>1606</v>
      </c>
      <c r="B815" s="181" t="s">
        <v>1607</v>
      </c>
      <c r="C815" s="300" t="s">
        <v>1606</v>
      </c>
      <c r="D815" s="191">
        <v>0</v>
      </c>
      <c r="E815" s="191"/>
      <c r="F815" s="70" t="str">
        <f t="shared" si="169"/>
        <v>-</v>
      </c>
    </row>
    <row r="816" spans="1:6" ht="12" x14ac:dyDescent="0.2">
      <c r="A816" s="69" t="s">
        <v>1608</v>
      </c>
      <c r="B816" s="181" t="s">
        <v>1609</v>
      </c>
      <c r="C816" s="300" t="s">
        <v>1608</v>
      </c>
      <c r="D816" s="191">
        <v>0</v>
      </c>
      <c r="E816" s="191"/>
      <c r="F816" s="70" t="str">
        <f t="shared" si="169"/>
        <v>-</v>
      </c>
    </row>
    <row r="817" spans="1:6" ht="24" x14ac:dyDescent="0.2">
      <c r="A817" s="69" t="s">
        <v>1610</v>
      </c>
      <c r="B817" s="64" t="s">
        <v>1611</v>
      </c>
      <c r="C817" s="301" t="s">
        <v>1610</v>
      </c>
      <c r="D817" s="191">
        <v>0</v>
      </c>
      <c r="E817" s="191"/>
      <c r="F817" s="70" t="str">
        <f t="shared" si="169"/>
        <v>-</v>
      </c>
    </row>
    <row r="818" spans="1:6" ht="24" x14ac:dyDescent="0.2">
      <c r="A818" s="69" t="s">
        <v>1612</v>
      </c>
      <c r="B818" s="64" t="s">
        <v>1613</v>
      </c>
      <c r="C818" s="301" t="s">
        <v>1612</v>
      </c>
      <c r="D818" s="191">
        <v>0</v>
      </c>
      <c r="E818" s="191"/>
      <c r="F818" s="70" t="str">
        <f t="shared" si="169"/>
        <v>-</v>
      </c>
    </row>
    <row r="819" spans="1:6" ht="24" x14ac:dyDescent="0.2">
      <c r="A819" s="69" t="s">
        <v>1614</v>
      </c>
      <c r="B819" s="64" t="s">
        <v>1615</v>
      </c>
      <c r="C819" s="301" t="s">
        <v>1614</v>
      </c>
      <c r="D819" s="191">
        <v>0</v>
      </c>
      <c r="E819" s="191"/>
      <c r="F819" s="70" t="str">
        <f t="shared" si="169"/>
        <v>-</v>
      </c>
    </row>
    <row r="820" spans="1:6" ht="24" x14ac:dyDescent="0.2">
      <c r="A820" s="69" t="s">
        <v>1616</v>
      </c>
      <c r="B820" s="64" t="s">
        <v>1617</v>
      </c>
      <c r="C820" s="301" t="s">
        <v>1616</v>
      </c>
      <c r="D820" s="191">
        <v>0</v>
      </c>
      <c r="E820" s="191"/>
      <c r="F820" s="70" t="str">
        <f t="shared" si="169"/>
        <v>-</v>
      </c>
    </row>
    <row r="821" spans="1:6" ht="12.75" customHeight="1" x14ac:dyDescent="0.2">
      <c r="A821" s="62" t="s">
        <v>1618</v>
      </c>
      <c r="B821" s="63" t="s">
        <v>1619</v>
      </c>
      <c r="C821" s="267" t="s">
        <v>1618</v>
      </c>
      <c r="D821" s="193">
        <v>0</v>
      </c>
      <c r="E821" s="193"/>
      <c r="F821" s="44" t="str">
        <f t="shared" si="169"/>
        <v>-</v>
      </c>
    </row>
    <row r="822" spans="1:6" ht="12.75" customHeight="1" x14ac:dyDescent="0.2">
      <c r="A822" s="62" t="s">
        <v>1620</v>
      </c>
      <c r="B822" s="63" t="s">
        <v>1621</v>
      </c>
      <c r="C822" s="267" t="s">
        <v>1620</v>
      </c>
      <c r="D822" s="193">
        <v>0</v>
      </c>
      <c r="E822" s="193"/>
      <c r="F822" s="44" t="str">
        <f t="shared" si="169"/>
        <v>-</v>
      </c>
    </row>
    <row r="823" spans="1:6" ht="12.75" customHeight="1" x14ac:dyDescent="0.2">
      <c r="A823" s="62" t="s">
        <v>1622</v>
      </c>
      <c r="B823" s="63" t="s">
        <v>1623</v>
      </c>
      <c r="C823" s="267" t="s">
        <v>1622</v>
      </c>
      <c r="D823" s="193">
        <v>0</v>
      </c>
      <c r="E823" s="193"/>
      <c r="F823" s="44" t="str">
        <f t="shared" si="169"/>
        <v>-</v>
      </c>
    </row>
    <row r="824" spans="1:6" ht="24" x14ac:dyDescent="0.2">
      <c r="A824" s="69" t="s">
        <v>1624</v>
      </c>
      <c r="B824" s="64" t="s">
        <v>1625</v>
      </c>
      <c r="C824" s="301" t="s">
        <v>1624</v>
      </c>
      <c r="D824" s="191">
        <v>0</v>
      </c>
      <c r="E824" s="191"/>
      <c r="F824" s="70" t="str">
        <f t="shared" si="169"/>
        <v>-</v>
      </c>
    </row>
    <row r="825" spans="1:6" ht="24" x14ac:dyDescent="0.2">
      <c r="A825" s="69" t="s">
        <v>1626</v>
      </c>
      <c r="B825" s="64" t="s">
        <v>1627</v>
      </c>
      <c r="C825" s="301" t="s">
        <v>1626</v>
      </c>
      <c r="D825" s="191">
        <v>0</v>
      </c>
      <c r="E825" s="191"/>
      <c r="F825" s="70" t="str">
        <f t="shared" si="169"/>
        <v>-</v>
      </c>
    </row>
    <row r="826" spans="1:6" ht="24" x14ac:dyDescent="0.2">
      <c r="A826" s="69" t="s">
        <v>1628</v>
      </c>
      <c r="B826" s="64" t="s">
        <v>1629</v>
      </c>
      <c r="C826" s="301" t="s">
        <v>1628</v>
      </c>
      <c r="D826" s="191">
        <v>0</v>
      </c>
      <c r="E826" s="191"/>
      <c r="F826" s="70" t="str">
        <f t="shared" si="169"/>
        <v>-</v>
      </c>
    </row>
    <row r="827" spans="1:6" ht="24" x14ac:dyDescent="0.2">
      <c r="A827" s="69" t="s">
        <v>1630</v>
      </c>
      <c r="B827" s="64" t="s">
        <v>1631</v>
      </c>
      <c r="C827" s="301" t="s">
        <v>1630</v>
      </c>
      <c r="D827" s="191">
        <v>0</v>
      </c>
      <c r="E827" s="191"/>
      <c r="F827" s="70" t="str">
        <f t="shared" si="169"/>
        <v>-</v>
      </c>
    </row>
    <row r="828" spans="1:6" ht="24" x14ac:dyDescent="0.2">
      <c r="A828" s="69" t="s">
        <v>1632</v>
      </c>
      <c r="B828" s="64" t="s">
        <v>1633</v>
      </c>
      <c r="C828" s="301" t="s">
        <v>1632</v>
      </c>
      <c r="D828" s="191">
        <v>0</v>
      </c>
      <c r="E828" s="191"/>
      <c r="F828" s="70" t="str">
        <f t="shared" si="169"/>
        <v>-</v>
      </c>
    </row>
    <row r="829" spans="1:6" ht="24" x14ac:dyDescent="0.2">
      <c r="A829" s="69" t="s">
        <v>1634</v>
      </c>
      <c r="B829" s="64" t="s">
        <v>1635</v>
      </c>
      <c r="C829" s="301" t="s">
        <v>1634</v>
      </c>
      <c r="D829" s="191">
        <v>0</v>
      </c>
      <c r="E829" s="191"/>
      <c r="F829" s="70" t="str">
        <f t="shared" si="169"/>
        <v>-</v>
      </c>
    </row>
    <row r="830" spans="1:6" ht="24" x14ac:dyDescent="0.2">
      <c r="A830" s="69" t="s">
        <v>1636</v>
      </c>
      <c r="B830" s="64" t="s">
        <v>1637</v>
      </c>
      <c r="C830" s="301" t="s">
        <v>1636</v>
      </c>
      <c r="D830" s="191">
        <v>0</v>
      </c>
      <c r="E830" s="191"/>
      <c r="F830" s="70" t="str">
        <f t="shared" si="169"/>
        <v>-</v>
      </c>
    </row>
    <row r="831" spans="1:6" ht="12.75" customHeight="1" x14ac:dyDescent="0.2">
      <c r="A831" s="69" t="s">
        <v>1638</v>
      </c>
      <c r="B831" s="64" t="s">
        <v>1639</v>
      </c>
      <c r="C831" s="301" t="s">
        <v>1638</v>
      </c>
      <c r="D831" s="191">
        <v>0</v>
      </c>
      <c r="E831" s="191"/>
      <c r="F831" s="70" t="str">
        <f t="shared" si="169"/>
        <v>-</v>
      </c>
    </row>
    <row r="832" spans="1:6" ht="12.75" customHeight="1" x14ac:dyDescent="0.2">
      <c r="A832" s="69" t="s">
        <v>1640</v>
      </c>
      <c r="B832" s="64" t="s">
        <v>1641</v>
      </c>
      <c r="C832" s="301" t="s">
        <v>1640</v>
      </c>
      <c r="D832" s="191">
        <v>0</v>
      </c>
      <c r="E832" s="191"/>
      <c r="F832" s="70" t="str">
        <f t="shared" si="169"/>
        <v>-</v>
      </c>
    </row>
    <row r="833" spans="1:6" ht="24" x14ac:dyDescent="0.2">
      <c r="A833" s="69" t="s">
        <v>1642</v>
      </c>
      <c r="B833" s="64" t="s">
        <v>1643</v>
      </c>
      <c r="C833" s="301" t="s">
        <v>1642</v>
      </c>
      <c r="D833" s="191">
        <v>0</v>
      </c>
      <c r="E833" s="191"/>
      <c r="F833" s="70" t="str">
        <f t="shared" si="169"/>
        <v>-</v>
      </c>
    </row>
    <row r="834" spans="1:6" ht="24" x14ac:dyDescent="0.2">
      <c r="A834" s="69" t="s">
        <v>1644</v>
      </c>
      <c r="B834" s="64" t="s">
        <v>1645</v>
      </c>
      <c r="C834" s="301" t="s">
        <v>1644</v>
      </c>
      <c r="D834" s="191">
        <v>0</v>
      </c>
      <c r="E834" s="191"/>
      <c r="F834" s="70" t="str">
        <f t="shared" si="169"/>
        <v>-</v>
      </c>
    </row>
    <row r="835" spans="1:6" ht="12.75" customHeight="1" x14ac:dyDescent="0.2">
      <c r="A835" s="69" t="s">
        <v>1646</v>
      </c>
      <c r="B835" s="64" t="s">
        <v>1647</v>
      </c>
      <c r="C835" s="301" t="s">
        <v>1646</v>
      </c>
      <c r="D835" s="191">
        <v>0</v>
      </c>
      <c r="E835" s="191"/>
      <c r="F835" s="70" t="str">
        <f t="shared" si="169"/>
        <v>-</v>
      </c>
    </row>
    <row r="836" spans="1:6" ht="12.75" customHeight="1" x14ac:dyDescent="0.2">
      <c r="A836" s="69" t="s">
        <v>1648</v>
      </c>
      <c r="B836" s="64" t="s">
        <v>1649</v>
      </c>
      <c r="C836" s="301" t="s">
        <v>1648</v>
      </c>
      <c r="D836" s="191">
        <v>0</v>
      </c>
      <c r="E836" s="191"/>
      <c r="F836" s="70" t="str">
        <f t="shared" si="169"/>
        <v>-</v>
      </c>
    </row>
    <row r="837" spans="1:6" ht="12.75" customHeight="1" x14ac:dyDescent="0.2">
      <c r="A837" s="69" t="s">
        <v>1650</v>
      </c>
      <c r="B837" s="64" t="s">
        <v>1651</v>
      </c>
      <c r="C837" s="301" t="s">
        <v>1650</v>
      </c>
      <c r="D837" s="191">
        <v>0</v>
      </c>
      <c r="E837" s="191"/>
      <c r="F837" s="70" t="str">
        <f t="shared" si="169"/>
        <v>-</v>
      </c>
    </row>
    <row r="838" spans="1:6" ht="12.75" customHeight="1" x14ac:dyDescent="0.2">
      <c r="A838" s="69" t="s">
        <v>1652</v>
      </c>
      <c r="B838" s="64" t="s">
        <v>1653</v>
      </c>
      <c r="C838" s="301" t="s">
        <v>1652</v>
      </c>
      <c r="D838" s="191">
        <v>0</v>
      </c>
      <c r="E838" s="191"/>
      <c r="F838" s="70" t="str">
        <f t="shared" si="169"/>
        <v>-</v>
      </c>
    </row>
    <row r="839" spans="1:6" ht="12.75" customHeight="1" x14ac:dyDescent="0.2">
      <c r="A839" s="62" t="s">
        <v>1654</v>
      </c>
      <c r="B839" s="63" t="s">
        <v>1655</v>
      </c>
      <c r="C839" s="267" t="s">
        <v>1654</v>
      </c>
      <c r="D839" s="193">
        <v>0</v>
      </c>
      <c r="E839" s="193"/>
      <c r="F839" s="44" t="str">
        <f t="shared" si="169"/>
        <v>-</v>
      </c>
    </row>
    <row r="840" spans="1:6" ht="12.75" customHeight="1" x14ac:dyDescent="0.2">
      <c r="A840" s="62" t="s">
        <v>1656</v>
      </c>
      <c r="B840" s="63" t="s">
        <v>1657</v>
      </c>
      <c r="C840" s="267" t="s">
        <v>1656</v>
      </c>
      <c r="D840" s="193">
        <v>0</v>
      </c>
      <c r="E840" s="193"/>
      <c r="F840" s="44" t="str">
        <f t="shared" si="169"/>
        <v>-</v>
      </c>
    </row>
    <row r="841" spans="1:6" ht="12.75" customHeight="1" x14ac:dyDescent="0.2">
      <c r="A841" s="62" t="s">
        <v>1658</v>
      </c>
      <c r="B841" s="63" t="s">
        <v>1659</v>
      </c>
      <c r="C841" s="267" t="s">
        <v>1658</v>
      </c>
      <c r="D841" s="193">
        <v>0</v>
      </c>
      <c r="E841" s="193"/>
      <c r="F841" s="44" t="str">
        <f t="shared" si="169"/>
        <v>-</v>
      </c>
    </row>
    <row r="842" spans="1:6" ht="12.75" customHeight="1" x14ac:dyDescent="0.2">
      <c r="A842" s="62" t="s">
        <v>1660</v>
      </c>
      <c r="B842" s="63" t="s">
        <v>1661</v>
      </c>
      <c r="C842" s="267" t="s">
        <v>1660</v>
      </c>
      <c r="D842" s="193">
        <v>0</v>
      </c>
      <c r="E842" s="193"/>
      <c r="F842" s="44" t="str">
        <f t="shared" si="169"/>
        <v>-</v>
      </c>
    </row>
    <row r="843" spans="1:6" ht="12.75" customHeight="1" x14ac:dyDescent="0.2">
      <c r="A843" s="62" t="s">
        <v>1662</v>
      </c>
      <c r="B843" s="63" t="s">
        <v>1663</v>
      </c>
      <c r="C843" s="267" t="s">
        <v>1662</v>
      </c>
      <c r="D843" s="193">
        <v>0</v>
      </c>
      <c r="E843" s="193"/>
      <c r="F843" s="44" t="str">
        <f t="shared" si="169"/>
        <v>-</v>
      </c>
    </row>
    <row r="844" spans="1:6" ht="12.75" customHeight="1" x14ac:dyDescent="0.2">
      <c r="A844" s="62" t="s">
        <v>1664</v>
      </c>
      <c r="B844" s="63" t="s">
        <v>1665</v>
      </c>
      <c r="C844" s="267" t="s">
        <v>1664</v>
      </c>
      <c r="D844" s="193">
        <v>0</v>
      </c>
      <c r="E844" s="193"/>
      <c r="F844" s="44" t="str">
        <f t="shared" si="169"/>
        <v>-</v>
      </c>
    </row>
    <row r="845" spans="1:6" ht="12.75" customHeight="1" x14ac:dyDescent="0.2">
      <c r="A845" s="62" t="s">
        <v>1666</v>
      </c>
      <c r="B845" s="63" t="s">
        <v>1667</v>
      </c>
      <c r="C845" s="267" t="s">
        <v>1666</v>
      </c>
      <c r="D845" s="193">
        <v>0</v>
      </c>
      <c r="E845" s="193"/>
      <c r="F845" s="44" t="str">
        <f t="shared" si="169"/>
        <v>-</v>
      </c>
    </row>
    <row r="846" spans="1:6" ht="12.75" customHeight="1" x14ac:dyDescent="0.2">
      <c r="A846" s="62">
        <v>37215</v>
      </c>
      <c r="B846" s="63" t="s">
        <v>1668</v>
      </c>
      <c r="C846" s="267" t="s">
        <v>1669</v>
      </c>
      <c r="D846" s="193">
        <v>0</v>
      </c>
      <c r="E846" s="193"/>
      <c r="F846" s="44" t="str">
        <f t="shared" si="169"/>
        <v>-</v>
      </c>
    </row>
    <row r="847" spans="1:6" ht="24" x14ac:dyDescent="0.2">
      <c r="A847" s="62">
        <v>37216</v>
      </c>
      <c r="B847" s="182" t="s">
        <v>1670</v>
      </c>
      <c r="C847" s="267" t="s">
        <v>1671</v>
      </c>
      <c r="D847" s="193">
        <v>0</v>
      </c>
      <c r="E847" s="193"/>
      <c r="F847" s="44" t="str">
        <f t="shared" si="169"/>
        <v>-</v>
      </c>
    </row>
    <row r="848" spans="1:6" ht="12.75" customHeight="1" x14ac:dyDescent="0.2">
      <c r="A848" s="62">
        <v>37217</v>
      </c>
      <c r="B848" s="63" t="s">
        <v>1672</v>
      </c>
      <c r="C848" s="267" t="s">
        <v>1673</v>
      </c>
      <c r="D848" s="193">
        <v>0</v>
      </c>
      <c r="E848" s="193"/>
      <c r="F848" s="44" t="str">
        <f t="shared" si="169"/>
        <v>-</v>
      </c>
    </row>
    <row r="849" spans="1:6" ht="12.75" customHeight="1" x14ac:dyDescent="0.2">
      <c r="A849" s="62">
        <v>37218</v>
      </c>
      <c r="B849" s="63" t="s">
        <v>1674</v>
      </c>
      <c r="C849" s="267" t="s">
        <v>1675</v>
      </c>
      <c r="D849" s="193">
        <v>0</v>
      </c>
      <c r="E849" s="193"/>
      <c r="F849" s="44" t="str">
        <f t="shared" si="169"/>
        <v>-</v>
      </c>
    </row>
    <row r="850" spans="1:6" ht="12.75" customHeight="1" x14ac:dyDescent="0.2">
      <c r="A850" s="62">
        <v>37219</v>
      </c>
      <c r="B850" s="63" t="s">
        <v>1676</v>
      </c>
      <c r="C850" s="267" t="s">
        <v>1677</v>
      </c>
      <c r="D850" s="193">
        <v>0</v>
      </c>
      <c r="E850" s="193"/>
      <c r="F850" s="44" t="str">
        <f t="shared" si="169"/>
        <v>-</v>
      </c>
    </row>
    <row r="851" spans="1:6" ht="12.75" customHeight="1" x14ac:dyDescent="0.2">
      <c r="A851" s="62">
        <v>37221</v>
      </c>
      <c r="B851" s="63" t="s">
        <v>1678</v>
      </c>
      <c r="C851" s="267" t="s">
        <v>1679</v>
      </c>
      <c r="D851" s="193">
        <v>0</v>
      </c>
      <c r="E851" s="193"/>
      <c r="F851" s="44" t="str">
        <f t="shared" si="169"/>
        <v>-</v>
      </c>
    </row>
    <row r="852" spans="1:6" ht="12.75" customHeight="1" x14ac:dyDescent="0.2">
      <c r="A852" s="62" t="s">
        <v>1680</v>
      </c>
      <c r="B852" s="63" t="s">
        <v>1657</v>
      </c>
      <c r="C852" s="267" t="s">
        <v>1680</v>
      </c>
      <c r="D852" s="193">
        <v>0</v>
      </c>
      <c r="E852" s="193"/>
      <c r="F852" s="44" t="str">
        <f t="shared" si="169"/>
        <v>-</v>
      </c>
    </row>
    <row r="853" spans="1:6" ht="12.75" customHeight="1" x14ac:dyDescent="0.2">
      <c r="A853" s="62" t="s">
        <v>1681</v>
      </c>
      <c r="B853" s="63" t="s">
        <v>1682</v>
      </c>
      <c r="C853" s="267" t="s">
        <v>1681</v>
      </c>
      <c r="D853" s="193">
        <v>0</v>
      </c>
      <c r="E853" s="193"/>
      <c r="F853" s="44" t="str">
        <f t="shared" si="169"/>
        <v>-</v>
      </c>
    </row>
    <row r="854" spans="1:6" ht="12.75" customHeight="1" x14ac:dyDescent="0.2">
      <c r="A854" s="62" t="s">
        <v>1683</v>
      </c>
      <c r="B854" s="63" t="s">
        <v>1684</v>
      </c>
      <c r="C854" s="267" t="s">
        <v>1683</v>
      </c>
      <c r="D854" s="193">
        <v>0</v>
      </c>
      <c r="E854" s="193"/>
      <c r="F854" s="44" t="str">
        <f t="shared" si="169"/>
        <v>-</v>
      </c>
    </row>
    <row r="855" spans="1:6" ht="12.75" customHeight="1" x14ac:dyDescent="0.2">
      <c r="A855" s="62" t="s">
        <v>1685</v>
      </c>
      <c r="B855" s="63" t="s">
        <v>1686</v>
      </c>
      <c r="C855" s="267" t="s">
        <v>1685</v>
      </c>
      <c r="D855" s="193">
        <v>0</v>
      </c>
      <c r="E855" s="193"/>
      <c r="F855" s="44" t="str">
        <f t="shared" si="169"/>
        <v>-</v>
      </c>
    </row>
    <row r="856" spans="1:6" ht="12.75" customHeight="1" x14ac:dyDescent="0.2">
      <c r="A856" s="62">
        <v>38117</v>
      </c>
      <c r="B856" s="63" t="s">
        <v>1687</v>
      </c>
      <c r="C856" s="267" t="s">
        <v>1688</v>
      </c>
      <c r="D856" s="193">
        <v>0</v>
      </c>
      <c r="E856" s="193"/>
      <c r="F856" s="44" t="str">
        <f t="shared" si="169"/>
        <v>-</v>
      </c>
    </row>
    <row r="857" spans="1:6" ht="12.75" customHeight="1" x14ac:dyDescent="0.2">
      <c r="A857" s="62">
        <v>38612</v>
      </c>
      <c r="B857" s="63" t="s">
        <v>1689</v>
      </c>
      <c r="C857" s="267" t="s">
        <v>1690</v>
      </c>
      <c r="D857" s="193">
        <v>0</v>
      </c>
      <c r="E857" s="193"/>
      <c r="F857" s="44" t="str">
        <f t="shared" si="169"/>
        <v>-</v>
      </c>
    </row>
    <row r="858" spans="1:6" ht="12.75" customHeight="1" x14ac:dyDescent="0.2">
      <c r="A858" s="62">
        <v>38613</v>
      </c>
      <c r="B858" s="63" t="s">
        <v>1691</v>
      </c>
      <c r="C858" s="267" t="s">
        <v>1692</v>
      </c>
      <c r="D858" s="193">
        <v>0</v>
      </c>
      <c r="E858" s="193"/>
      <c r="F858" s="44" t="str">
        <f t="shared" si="169"/>
        <v>-</v>
      </c>
    </row>
    <row r="859" spans="1:6" ht="12.75" customHeight="1" x14ac:dyDescent="0.2">
      <c r="A859" s="62">
        <v>38614</v>
      </c>
      <c r="B859" s="63" t="s">
        <v>1693</v>
      </c>
      <c r="C859" s="267" t="s">
        <v>1694</v>
      </c>
      <c r="D859" s="193">
        <v>0</v>
      </c>
      <c r="E859" s="193"/>
      <c r="F859" s="44" t="str">
        <f t="shared" si="169"/>
        <v>-</v>
      </c>
    </row>
    <row r="860" spans="1:6" ht="12.75" customHeight="1" x14ac:dyDescent="0.2">
      <c r="A860" s="62">
        <v>38615</v>
      </c>
      <c r="B860" s="63" t="s">
        <v>1695</v>
      </c>
      <c r="C860" s="267" t="s">
        <v>1696</v>
      </c>
      <c r="D860" s="193">
        <v>0</v>
      </c>
      <c r="E860" s="193"/>
      <c r="F860" s="44" t="str">
        <f t="shared" si="169"/>
        <v>-</v>
      </c>
    </row>
    <row r="861" spans="1:6" ht="12.75" customHeight="1" x14ac:dyDescent="0.2">
      <c r="A861" s="62">
        <v>38622</v>
      </c>
      <c r="B861" s="63" t="s">
        <v>1697</v>
      </c>
      <c r="C861" s="267" t="s">
        <v>1698</v>
      </c>
      <c r="D861" s="193">
        <v>0</v>
      </c>
      <c r="E861" s="193"/>
      <c r="F861" s="44" t="str">
        <f t="shared" si="169"/>
        <v>-</v>
      </c>
    </row>
    <row r="862" spans="1:6" ht="12.75" customHeight="1" x14ac:dyDescent="0.2">
      <c r="A862" s="62">
        <v>38623</v>
      </c>
      <c r="B862" s="63" t="s">
        <v>1699</v>
      </c>
      <c r="C862" s="267" t="s">
        <v>1700</v>
      </c>
      <c r="D862" s="193">
        <v>0</v>
      </c>
      <c r="E862" s="193"/>
      <c r="F862" s="44" t="str">
        <f t="shared" si="169"/>
        <v>-</v>
      </c>
    </row>
    <row r="863" spans="1:6" ht="12.75" customHeight="1" x14ac:dyDescent="0.2">
      <c r="A863" s="62">
        <v>38624</v>
      </c>
      <c r="B863" s="63" t="s">
        <v>1701</v>
      </c>
      <c r="C863" s="267" t="s">
        <v>1702</v>
      </c>
      <c r="D863" s="193">
        <v>0</v>
      </c>
      <c r="E863" s="193"/>
      <c r="F863" s="44" t="str">
        <f t="shared" si="169"/>
        <v>-</v>
      </c>
    </row>
    <row r="864" spans="1:6" ht="12.75" customHeight="1" x14ac:dyDescent="0.2">
      <c r="A864" s="62">
        <v>38625</v>
      </c>
      <c r="B864" s="63" t="s">
        <v>1703</v>
      </c>
      <c r="C864" s="267" t="s">
        <v>1704</v>
      </c>
      <c r="D864" s="193">
        <v>0</v>
      </c>
      <c r="E864" s="193"/>
      <c r="F864" s="44" t="str">
        <f t="shared" si="169"/>
        <v>-</v>
      </c>
    </row>
    <row r="865" spans="1:6" ht="12.75" customHeight="1" x14ac:dyDescent="0.2">
      <c r="A865" s="62" t="s">
        <v>1705</v>
      </c>
      <c r="B865" s="63" t="s">
        <v>1706</v>
      </c>
      <c r="C865" s="267" t="s">
        <v>1705</v>
      </c>
      <c r="D865" s="193">
        <v>0</v>
      </c>
      <c r="E865" s="193"/>
      <c r="F865" s="44" t="str">
        <f t="shared" si="169"/>
        <v>-</v>
      </c>
    </row>
    <row r="866" spans="1:6" ht="12.75" customHeight="1" x14ac:dyDescent="0.2">
      <c r="A866" s="62">
        <v>38631</v>
      </c>
      <c r="B866" s="63" t="s">
        <v>1707</v>
      </c>
      <c r="C866" s="267" t="s">
        <v>1708</v>
      </c>
      <c r="D866" s="193">
        <v>0</v>
      </c>
      <c r="E866" s="193"/>
      <c r="F866" s="44" t="str">
        <f t="shared" si="169"/>
        <v>-</v>
      </c>
    </row>
    <row r="867" spans="1:6" ht="12.75" customHeight="1" x14ac:dyDescent="0.2">
      <c r="A867" s="62">
        <v>38632</v>
      </c>
      <c r="B867" s="63" t="s">
        <v>1709</v>
      </c>
      <c r="C867" s="267" t="s">
        <v>1710</v>
      </c>
      <c r="D867" s="193">
        <v>0</v>
      </c>
      <c r="E867" s="193"/>
      <c r="F867" s="44" t="str">
        <f t="shared" si="169"/>
        <v>-</v>
      </c>
    </row>
    <row r="868" spans="1:6" ht="12.75" customHeight="1" x14ac:dyDescent="0.2">
      <c r="A868" s="62">
        <v>38641</v>
      </c>
      <c r="B868" s="63" t="s">
        <v>1711</v>
      </c>
      <c r="C868" s="267" t="s">
        <v>1712</v>
      </c>
      <c r="D868" s="193">
        <v>0</v>
      </c>
      <c r="E868" s="193"/>
      <c r="F868" s="44" t="str">
        <f t="shared" si="169"/>
        <v>-</v>
      </c>
    </row>
    <row r="869" spans="1:6" ht="12.75" customHeight="1" x14ac:dyDescent="0.2">
      <c r="A869" s="62" t="s">
        <v>1713</v>
      </c>
      <c r="B869" s="63" t="s">
        <v>1714</v>
      </c>
      <c r="C869" s="267" t="s">
        <v>1713</v>
      </c>
      <c r="D869" s="193">
        <v>0</v>
      </c>
      <c r="E869" s="193"/>
      <c r="F869" s="44" t="str">
        <f t="shared" si="169"/>
        <v>-</v>
      </c>
    </row>
    <row r="870" spans="1:6" ht="24" x14ac:dyDescent="0.2">
      <c r="A870" s="62" t="s">
        <v>1715</v>
      </c>
      <c r="B870" s="63" t="s">
        <v>1716</v>
      </c>
      <c r="C870" s="268" t="s">
        <v>1715</v>
      </c>
      <c r="D870" s="193">
        <v>0</v>
      </c>
      <c r="E870" s="193"/>
      <c r="F870" s="44" t="str">
        <f t="shared" si="169"/>
        <v>-</v>
      </c>
    </row>
    <row r="871" spans="1:6" ht="24" x14ac:dyDescent="0.2">
      <c r="A871" s="62" t="s">
        <v>1717</v>
      </c>
      <c r="B871" s="63" t="s">
        <v>1718</v>
      </c>
      <c r="C871" s="268" t="s">
        <v>1717</v>
      </c>
      <c r="D871" s="193">
        <v>0</v>
      </c>
      <c r="E871" s="193"/>
      <c r="F871" s="44" t="str">
        <f t="shared" si="169"/>
        <v>-</v>
      </c>
    </row>
    <row r="872" spans="1:6" ht="12.75" customHeight="1" x14ac:dyDescent="0.2">
      <c r="A872" s="62" t="s">
        <v>1719</v>
      </c>
      <c r="B872" s="63" t="s">
        <v>1720</v>
      </c>
      <c r="C872" s="268" t="s">
        <v>1719</v>
      </c>
      <c r="D872" s="193">
        <v>0</v>
      </c>
      <c r="E872" s="193"/>
      <c r="F872" s="44" t="str">
        <f t="shared" si="169"/>
        <v>-</v>
      </c>
    </row>
    <row r="873" spans="1:6" ht="24" x14ac:dyDescent="0.2">
      <c r="A873" s="62">
        <v>81212</v>
      </c>
      <c r="B873" s="63" t="s">
        <v>1721</v>
      </c>
      <c r="C873" s="267" t="s">
        <v>1722</v>
      </c>
      <c r="D873" s="193">
        <v>0</v>
      </c>
      <c r="E873" s="193"/>
      <c r="F873" s="44" t="str">
        <f t="shared" si="169"/>
        <v>-</v>
      </c>
    </row>
    <row r="874" spans="1:6" ht="12.75" customHeight="1" x14ac:dyDescent="0.2">
      <c r="A874" s="62">
        <v>81322</v>
      </c>
      <c r="B874" s="63" t="s">
        <v>1723</v>
      </c>
      <c r="C874" s="267" t="s">
        <v>1724</v>
      </c>
      <c r="D874" s="193">
        <v>0</v>
      </c>
      <c r="E874" s="193"/>
      <c r="F874" s="44" t="str">
        <f t="shared" si="169"/>
        <v>-</v>
      </c>
    </row>
    <row r="875" spans="1:6" ht="24" x14ac:dyDescent="0.2">
      <c r="A875" s="62">
        <v>81332</v>
      </c>
      <c r="B875" s="63" t="s">
        <v>1725</v>
      </c>
      <c r="C875" s="267" t="s">
        <v>1726</v>
      </c>
      <c r="D875" s="193">
        <v>0</v>
      </c>
      <c r="E875" s="193"/>
      <c r="F875" s="44" t="str">
        <f t="shared" si="169"/>
        <v>-</v>
      </c>
    </row>
    <row r="876" spans="1:6" ht="24" x14ac:dyDescent="0.2">
      <c r="A876" s="62">
        <v>81342</v>
      </c>
      <c r="B876" s="63" t="s">
        <v>1727</v>
      </c>
      <c r="C876" s="267" t="s">
        <v>1728</v>
      </c>
      <c r="D876" s="193">
        <v>0</v>
      </c>
      <c r="E876" s="193"/>
      <c r="F876" s="44" t="str">
        <f t="shared" si="169"/>
        <v>-</v>
      </c>
    </row>
    <row r="877" spans="1:6" ht="12.75" customHeight="1" x14ac:dyDescent="0.2">
      <c r="A877" s="62">
        <v>81411</v>
      </c>
      <c r="B877" s="63" t="s">
        <v>1729</v>
      </c>
      <c r="C877" s="267" t="s">
        <v>1730</v>
      </c>
      <c r="D877" s="193">
        <v>0</v>
      </c>
      <c r="E877" s="193"/>
      <c r="F877" s="44" t="str">
        <f t="shared" si="169"/>
        <v>-</v>
      </c>
    </row>
    <row r="878" spans="1:6" ht="12.75" customHeight="1" x14ac:dyDescent="0.2">
      <c r="A878" s="62">
        <v>81412</v>
      </c>
      <c r="B878" s="63" t="s">
        <v>1731</v>
      </c>
      <c r="C878" s="267" t="s">
        <v>1732</v>
      </c>
      <c r="D878" s="193">
        <v>0</v>
      </c>
      <c r="E878" s="193"/>
      <c r="F878" s="44" t="str">
        <f t="shared" si="169"/>
        <v>-</v>
      </c>
    </row>
    <row r="879" spans="1:6" ht="24" x14ac:dyDescent="0.2">
      <c r="A879" s="62">
        <v>81532</v>
      </c>
      <c r="B879" s="182" t="s">
        <v>1733</v>
      </c>
      <c r="C879" s="267" t="s">
        <v>1734</v>
      </c>
      <c r="D879" s="193">
        <v>0</v>
      </c>
      <c r="E879" s="193"/>
      <c r="F879" s="44" t="str">
        <f t="shared" si="169"/>
        <v>-</v>
      </c>
    </row>
    <row r="880" spans="1:6" ht="24" x14ac:dyDescent="0.2">
      <c r="A880" s="62">
        <v>81542</v>
      </c>
      <c r="B880" s="182" t="s">
        <v>1735</v>
      </c>
      <c r="C880" s="267" t="s">
        <v>1736</v>
      </c>
      <c r="D880" s="193">
        <v>0</v>
      </c>
      <c r="E880" s="193"/>
      <c r="F880" s="44" t="str">
        <f t="shared" si="169"/>
        <v>-</v>
      </c>
    </row>
    <row r="881" spans="1:6" ht="24" x14ac:dyDescent="0.2">
      <c r="A881" s="62">
        <v>81552</v>
      </c>
      <c r="B881" s="63" t="s">
        <v>1737</v>
      </c>
      <c r="C881" s="267" t="s">
        <v>1738</v>
      </c>
      <c r="D881" s="193">
        <v>0</v>
      </c>
      <c r="E881" s="193"/>
      <c r="F881" s="44" t="str">
        <f t="shared" si="169"/>
        <v>-</v>
      </c>
    </row>
    <row r="882" spans="1:6" ht="24" x14ac:dyDescent="0.2">
      <c r="A882" s="62">
        <v>81631</v>
      </c>
      <c r="B882" s="182" t="s">
        <v>1739</v>
      </c>
      <c r="C882" s="267" t="s">
        <v>1740</v>
      </c>
      <c r="D882" s="193">
        <v>0</v>
      </c>
      <c r="E882" s="193"/>
      <c r="F882" s="44" t="str">
        <f t="shared" si="169"/>
        <v>-</v>
      </c>
    </row>
    <row r="883" spans="1:6" ht="24" x14ac:dyDescent="0.2">
      <c r="A883" s="62">
        <v>81632</v>
      </c>
      <c r="B883" s="63" t="s">
        <v>1741</v>
      </c>
      <c r="C883" s="267" t="s">
        <v>1742</v>
      </c>
      <c r="D883" s="193">
        <v>0</v>
      </c>
      <c r="E883" s="193"/>
      <c r="F883" s="44" t="str">
        <f t="shared" si="169"/>
        <v>-</v>
      </c>
    </row>
    <row r="884" spans="1:6" ht="12.75" customHeight="1" x14ac:dyDescent="0.2">
      <c r="A884" s="62">
        <v>81641</v>
      </c>
      <c r="B884" s="63" t="s">
        <v>1743</v>
      </c>
      <c r="C884" s="267" t="s">
        <v>1744</v>
      </c>
      <c r="D884" s="193">
        <v>0</v>
      </c>
      <c r="E884" s="193"/>
      <c r="F884" s="44" t="str">
        <f t="shared" si="169"/>
        <v>-</v>
      </c>
    </row>
    <row r="885" spans="1:6" ht="12.75" customHeight="1" x14ac:dyDescent="0.2">
      <c r="A885" s="62">
        <v>81642</v>
      </c>
      <c r="B885" s="63" t="s">
        <v>1745</v>
      </c>
      <c r="C885" s="267" t="s">
        <v>1746</v>
      </c>
      <c r="D885" s="193">
        <v>0</v>
      </c>
      <c r="E885" s="193"/>
      <c r="F885" s="44" t="str">
        <f t="shared" si="169"/>
        <v>-</v>
      </c>
    </row>
    <row r="886" spans="1:6" ht="12.75" customHeight="1" x14ac:dyDescent="0.2">
      <c r="A886" s="62">
        <v>81711</v>
      </c>
      <c r="B886" s="63" t="s">
        <v>1747</v>
      </c>
      <c r="C886" s="267" t="s">
        <v>1748</v>
      </c>
      <c r="D886" s="193">
        <v>0</v>
      </c>
      <c r="E886" s="193"/>
      <c r="F886" s="44" t="str">
        <f t="shared" si="169"/>
        <v>-</v>
      </c>
    </row>
    <row r="887" spans="1:6" ht="12.75" customHeight="1" x14ac:dyDescent="0.2">
      <c r="A887" s="62">
        <v>81712</v>
      </c>
      <c r="B887" s="63" t="s">
        <v>1749</v>
      </c>
      <c r="C887" s="267" t="s">
        <v>1750</v>
      </c>
      <c r="D887" s="193">
        <v>0</v>
      </c>
      <c r="E887" s="193"/>
      <c r="F887" s="44" t="str">
        <f t="shared" si="169"/>
        <v>-</v>
      </c>
    </row>
    <row r="888" spans="1:6" ht="12.75" customHeight="1" x14ac:dyDescent="0.2">
      <c r="A888" s="62">
        <v>81721</v>
      </c>
      <c r="B888" s="63" t="s">
        <v>1751</v>
      </c>
      <c r="C888" s="267" t="s">
        <v>1752</v>
      </c>
      <c r="D888" s="193">
        <v>0</v>
      </c>
      <c r="E888" s="193"/>
      <c r="F888" s="44" t="str">
        <f t="shared" si="169"/>
        <v>-</v>
      </c>
    </row>
    <row r="889" spans="1:6" ht="12.75" customHeight="1" x14ac:dyDescent="0.2">
      <c r="A889" s="62">
        <v>81722</v>
      </c>
      <c r="B889" s="63" t="s">
        <v>1753</v>
      </c>
      <c r="C889" s="267" t="s">
        <v>1754</v>
      </c>
      <c r="D889" s="193">
        <v>0</v>
      </c>
      <c r="E889" s="193"/>
      <c r="F889" s="44" t="str">
        <f t="shared" si="169"/>
        <v>-</v>
      </c>
    </row>
    <row r="890" spans="1:6" ht="12.75" customHeight="1" x14ac:dyDescent="0.2">
      <c r="A890" s="62">
        <v>81731</v>
      </c>
      <c r="B890" s="63" t="s">
        <v>1755</v>
      </c>
      <c r="C890" s="267" t="s">
        <v>1756</v>
      </c>
      <c r="D890" s="193">
        <v>0</v>
      </c>
      <c r="E890" s="193"/>
      <c r="F890" s="44" t="str">
        <f t="shared" si="169"/>
        <v>-</v>
      </c>
    </row>
    <row r="891" spans="1:6" ht="12.75" customHeight="1" x14ac:dyDescent="0.2">
      <c r="A891" s="62">
        <v>81732</v>
      </c>
      <c r="B891" s="63" t="s">
        <v>1757</v>
      </c>
      <c r="C891" s="267" t="s">
        <v>1758</v>
      </c>
      <c r="D891" s="193">
        <v>0</v>
      </c>
      <c r="E891" s="193"/>
      <c r="F891" s="44" t="str">
        <f t="shared" si="169"/>
        <v>-</v>
      </c>
    </row>
    <row r="892" spans="1:6" ht="12.75" customHeight="1" x14ac:dyDescent="0.2">
      <c r="A892" s="62">
        <v>81741</v>
      </c>
      <c r="B892" s="63" t="s">
        <v>1759</v>
      </c>
      <c r="C892" s="267" t="s">
        <v>1760</v>
      </c>
      <c r="D892" s="193">
        <v>0</v>
      </c>
      <c r="E892" s="193"/>
      <c r="F892" s="44" t="str">
        <f t="shared" si="169"/>
        <v>-</v>
      </c>
    </row>
    <row r="893" spans="1:6" ht="12.75" customHeight="1" x14ac:dyDescent="0.2">
      <c r="A893" s="62">
        <v>81742</v>
      </c>
      <c r="B893" s="63" t="s">
        <v>1761</v>
      </c>
      <c r="C893" s="267" t="s">
        <v>1762</v>
      </c>
      <c r="D893" s="193">
        <v>0</v>
      </c>
      <c r="E893" s="193"/>
      <c r="F893" s="44" t="str">
        <f t="shared" si="169"/>
        <v>-</v>
      </c>
    </row>
    <row r="894" spans="1:6" ht="12.75" customHeight="1" x14ac:dyDescent="0.2">
      <c r="A894" s="62">
        <v>81751</v>
      </c>
      <c r="B894" s="63" t="s">
        <v>1763</v>
      </c>
      <c r="C894" s="267" t="s">
        <v>1764</v>
      </c>
      <c r="D894" s="193">
        <v>0</v>
      </c>
      <c r="E894" s="193"/>
      <c r="F894" s="44" t="str">
        <f t="shared" si="169"/>
        <v>-</v>
      </c>
    </row>
    <row r="895" spans="1:6" ht="12.75" customHeight="1" x14ac:dyDescent="0.2">
      <c r="A895" s="62">
        <v>81752</v>
      </c>
      <c r="B895" s="63" t="s">
        <v>1765</v>
      </c>
      <c r="C895" s="267" t="s">
        <v>1766</v>
      </c>
      <c r="D895" s="193">
        <v>0</v>
      </c>
      <c r="E895" s="193"/>
      <c r="F895" s="44" t="str">
        <f t="shared" si="169"/>
        <v>-</v>
      </c>
    </row>
    <row r="896" spans="1:6" ht="24" x14ac:dyDescent="0.2">
      <c r="A896" s="69">
        <v>81761</v>
      </c>
      <c r="B896" s="181" t="s">
        <v>1767</v>
      </c>
      <c r="C896" s="301" t="s">
        <v>1768</v>
      </c>
      <c r="D896" s="191">
        <v>0</v>
      </c>
      <c r="E896" s="191"/>
      <c r="F896" s="70" t="str">
        <f t="shared" si="169"/>
        <v>-</v>
      </c>
    </row>
    <row r="897" spans="1:6" ht="24" x14ac:dyDescent="0.2">
      <c r="A897" s="69">
        <v>81762</v>
      </c>
      <c r="B897" s="181" t="s">
        <v>1769</v>
      </c>
      <c r="C897" s="301" t="s">
        <v>1770</v>
      </c>
      <c r="D897" s="191">
        <v>0</v>
      </c>
      <c r="E897" s="191"/>
      <c r="F897" s="70" t="str">
        <f t="shared" si="169"/>
        <v>-</v>
      </c>
    </row>
    <row r="898" spans="1:6" ht="24" x14ac:dyDescent="0.2">
      <c r="A898" s="69">
        <v>81771</v>
      </c>
      <c r="B898" s="64" t="s">
        <v>1771</v>
      </c>
      <c r="C898" s="301" t="s">
        <v>1772</v>
      </c>
      <c r="D898" s="191">
        <v>0</v>
      </c>
      <c r="E898" s="191"/>
      <c r="F898" s="70" t="str">
        <f t="shared" si="169"/>
        <v>-</v>
      </c>
    </row>
    <row r="899" spans="1:6" ht="12" x14ac:dyDescent="0.2">
      <c r="A899" s="69">
        <v>81772</v>
      </c>
      <c r="B899" s="64" t="s">
        <v>1773</v>
      </c>
      <c r="C899" s="301" t="s">
        <v>1774</v>
      </c>
      <c r="D899" s="191">
        <v>0</v>
      </c>
      <c r="E899" s="191"/>
      <c r="F899" s="70" t="str">
        <f t="shared" si="169"/>
        <v>-</v>
      </c>
    </row>
    <row r="900" spans="1:6" ht="12.75" customHeight="1" x14ac:dyDescent="0.2">
      <c r="A900" s="69">
        <v>82412</v>
      </c>
      <c r="B900" s="64" t="s">
        <v>1775</v>
      </c>
      <c r="C900" s="301" t="s">
        <v>1776</v>
      </c>
      <c r="D900" s="191">
        <v>0</v>
      </c>
      <c r="E900" s="191"/>
      <c r="F900" s="70" t="str">
        <f t="shared" si="169"/>
        <v>-</v>
      </c>
    </row>
    <row r="901" spans="1:6" ht="12.75" customHeight="1" x14ac:dyDescent="0.2">
      <c r="A901" s="69">
        <v>84132</v>
      </c>
      <c r="B901" s="64" t="s">
        <v>1777</v>
      </c>
      <c r="C901" s="301" t="s">
        <v>1778</v>
      </c>
      <c r="D901" s="191">
        <v>0</v>
      </c>
      <c r="E901" s="191"/>
      <c r="F901" s="70" t="str">
        <f t="shared" si="169"/>
        <v>-</v>
      </c>
    </row>
    <row r="902" spans="1:6" ht="12.75" customHeight="1" x14ac:dyDescent="0.2">
      <c r="A902" s="69">
        <v>84142</v>
      </c>
      <c r="B902" s="64" t="s">
        <v>1779</v>
      </c>
      <c r="C902" s="301" t="s">
        <v>1780</v>
      </c>
      <c r="D902" s="191">
        <v>0</v>
      </c>
      <c r="E902" s="191"/>
      <c r="F902" s="70" t="str">
        <f t="shared" si="169"/>
        <v>-</v>
      </c>
    </row>
    <row r="903" spans="1:6" ht="12.75" customHeight="1" x14ac:dyDescent="0.2">
      <c r="A903" s="69">
        <v>84152</v>
      </c>
      <c r="B903" s="64" t="s">
        <v>1781</v>
      </c>
      <c r="C903" s="301" t="s">
        <v>1782</v>
      </c>
      <c r="D903" s="191">
        <v>0</v>
      </c>
      <c r="E903" s="191"/>
      <c r="F903" s="70" t="str">
        <f t="shared" si="169"/>
        <v>-</v>
      </c>
    </row>
    <row r="904" spans="1:6" ht="12.75" customHeight="1" x14ac:dyDescent="0.2">
      <c r="A904" s="69">
        <v>84162</v>
      </c>
      <c r="B904" s="64" t="s">
        <v>1783</v>
      </c>
      <c r="C904" s="301" t="s">
        <v>1784</v>
      </c>
      <c r="D904" s="191">
        <v>0</v>
      </c>
      <c r="E904" s="191"/>
      <c r="F904" s="70" t="str">
        <f t="shared" si="169"/>
        <v>-</v>
      </c>
    </row>
    <row r="905" spans="1:6" ht="12.75" customHeight="1" x14ac:dyDescent="0.2">
      <c r="A905" s="69">
        <v>84221</v>
      </c>
      <c r="B905" s="64" t="s">
        <v>1785</v>
      </c>
      <c r="C905" s="301" t="s">
        <v>1786</v>
      </c>
      <c r="D905" s="191">
        <v>0</v>
      </c>
      <c r="E905" s="191"/>
      <c r="F905" s="70" t="str">
        <f t="shared" si="169"/>
        <v>-</v>
      </c>
    </row>
    <row r="906" spans="1:6" ht="12.75" customHeight="1" x14ac:dyDescent="0.2">
      <c r="A906" s="69">
        <v>84222</v>
      </c>
      <c r="B906" s="64" t="s">
        <v>1787</v>
      </c>
      <c r="C906" s="301" t="s">
        <v>1788</v>
      </c>
      <c r="D906" s="191">
        <v>0</v>
      </c>
      <c r="E906" s="191"/>
      <c r="F906" s="70" t="str">
        <f t="shared" si="169"/>
        <v>-</v>
      </c>
    </row>
    <row r="907" spans="1:6" ht="12.75" customHeight="1" x14ac:dyDescent="0.2">
      <c r="A907" s="69" t="s">
        <v>1789</v>
      </c>
      <c r="B907" s="64" t="s">
        <v>1790</v>
      </c>
      <c r="C907" s="301" t="s">
        <v>1789</v>
      </c>
      <c r="D907" s="191">
        <v>0</v>
      </c>
      <c r="E907" s="191"/>
      <c r="F907" s="70" t="str">
        <f t="shared" si="169"/>
        <v>-</v>
      </c>
    </row>
    <row r="908" spans="1:6" ht="12.75" customHeight="1" x14ac:dyDescent="0.2">
      <c r="A908" s="69">
        <v>84232</v>
      </c>
      <c r="B908" s="64" t="s">
        <v>1791</v>
      </c>
      <c r="C908" s="301" t="s">
        <v>1792</v>
      </c>
      <c r="D908" s="191">
        <v>0</v>
      </c>
      <c r="E908" s="191"/>
      <c r="F908" s="70" t="str">
        <f t="shared" si="169"/>
        <v>-</v>
      </c>
    </row>
    <row r="909" spans="1:6" ht="24" x14ac:dyDescent="0.2">
      <c r="A909" s="69">
        <v>84242</v>
      </c>
      <c r="B909" s="64" t="s">
        <v>1793</v>
      </c>
      <c r="C909" s="301" t="s">
        <v>1794</v>
      </c>
      <c r="D909" s="191">
        <v>0</v>
      </c>
      <c r="E909" s="191"/>
      <c r="F909" s="70" t="str">
        <f t="shared" si="169"/>
        <v>-</v>
      </c>
    </row>
    <row r="910" spans="1:6" ht="24" x14ac:dyDescent="0.2">
      <c r="A910" s="69" t="s">
        <v>1795</v>
      </c>
      <c r="B910" s="64" t="s">
        <v>1796</v>
      </c>
      <c r="C910" s="301" t="s">
        <v>1795</v>
      </c>
      <c r="D910" s="191">
        <v>0</v>
      </c>
      <c r="E910" s="191"/>
      <c r="F910" s="70" t="str">
        <f t="shared" si="169"/>
        <v>-</v>
      </c>
    </row>
    <row r="911" spans="1:6" ht="12.75" customHeight="1" x14ac:dyDescent="0.2">
      <c r="A911" s="69">
        <v>84312</v>
      </c>
      <c r="B911" s="64" t="s">
        <v>1797</v>
      </c>
      <c r="C911" s="301" t="s">
        <v>1798</v>
      </c>
      <c r="D911" s="191">
        <v>0</v>
      </c>
      <c r="E911" s="191"/>
      <c r="F911" s="70" t="str">
        <f t="shared" si="169"/>
        <v>-</v>
      </c>
    </row>
    <row r="912" spans="1:6" ht="24" x14ac:dyDescent="0.2">
      <c r="A912" s="69">
        <v>84431</v>
      </c>
      <c r="B912" s="64" t="s">
        <v>1799</v>
      </c>
      <c r="C912" s="301" t="s">
        <v>1800</v>
      </c>
      <c r="D912" s="191">
        <v>0</v>
      </c>
      <c r="E912" s="191"/>
      <c r="F912" s="70" t="str">
        <f t="shared" si="169"/>
        <v>-</v>
      </c>
    </row>
    <row r="913" spans="1:6" ht="24" x14ac:dyDescent="0.2">
      <c r="A913" s="69">
        <v>84432</v>
      </c>
      <c r="B913" s="64" t="s">
        <v>1801</v>
      </c>
      <c r="C913" s="301" t="s">
        <v>1802</v>
      </c>
      <c r="D913" s="191">
        <v>0</v>
      </c>
      <c r="E913" s="191"/>
      <c r="F913" s="70" t="str">
        <f t="shared" si="169"/>
        <v>-</v>
      </c>
    </row>
    <row r="914" spans="1:6" ht="24" x14ac:dyDescent="0.2">
      <c r="A914" s="69" t="s">
        <v>1803</v>
      </c>
      <c r="B914" s="64" t="s">
        <v>1804</v>
      </c>
      <c r="C914" s="301" t="s">
        <v>1803</v>
      </c>
      <c r="D914" s="191">
        <v>0</v>
      </c>
      <c r="E914" s="191"/>
      <c r="F914" s="70" t="str">
        <f t="shared" si="169"/>
        <v>-</v>
      </c>
    </row>
    <row r="915" spans="1:6" ht="24" x14ac:dyDescent="0.2">
      <c r="A915" s="69">
        <v>84442</v>
      </c>
      <c r="B915" s="64" t="s">
        <v>1805</v>
      </c>
      <c r="C915" s="301" t="s">
        <v>1806</v>
      </c>
      <c r="D915" s="191">
        <v>0</v>
      </c>
      <c r="E915" s="191"/>
      <c r="F915" s="70" t="str">
        <f t="shared" si="169"/>
        <v>-</v>
      </c>
    </row>
    <row r="916" spans="1:6" ht="24" x14ac:dyDescent="0.2">
      <c r="A916" s="69">
        <v>84452</v>
      </c>
      <c r="B916" s="181" t="s">
        <v>1807</v>
      </c>
      <c r="C916" s="301" t="s">
        <v>1808</v>
      </c>
      <c r="D916" s="191">
        <v>0</v>
      </c>
      <c r="E916" s="191"/>
      <c r="F916" s="70" t="str">
        <f t="shared" si="169"/>
        <v>-</v>
      </c>
    </row>
    <row r="917" spans="1:6" ht="24" x14ac:dyDescent="0.2">
      <c r="A917" s="69" t="s">
        <v>1809</v>
      </c>
      <c r="B917" s="181" t="s">
        <v>1810</v>
      </c>
      <c r="C917" s="301" t="s">
        <v>1809</v>
      </c>
      <c r="D917" s="191">
        <v>0</v>
      </c>
      <c r="E917" s="191"/>
      <c r="F917" s="70" t="str">
        <f t="shared" si="169"/>
        <v>-</v>
      </c>
    </row>
    <row r="918" spans="1:6" ht="12.75" customHeight="1" x14ac:dyDescent="0.2">
      <c r="A918" s="69">
        <v>84461</v>
      </c>
      <c r="B918" s="64" t="s">
        <v>1811</v>
      </c>
      <c r="C918" s="301" t="s">
        <v>1812</v>
      </c>
      <c r="D918" s="191">
        <v>0</v>
      </c>
      <c r="E918" s="191"/>
      <c r="F918" s="70" t="str">
        <f t="shared" si="169"/>
        <v>-</v>
      </c>
    </row>
    <row r="919" spans="1:6" ht="12.75" customHeight="1" x14ac:dyDescent="0.2">
      <c r="A919" s="69">
        <v>84462</v>
      </c>
      <c r="B919" s="64" t="s">
        <v>1813</v>
      </c>
      <c r="C919" s="301" t="s">
        <v>1814</v>
      </c>
      <c r="D919" s="191">
        <v>0</v>
      </c>
      <c r="E919" s="191"/>
      <c r="F919" s="70" t="str">
        <f t="shared" si="169"/>
        <v>-</v>
      </c>
    </row>
    <row r="920" spans="1:6" ht="12.75" customHeight="1" x14ac:dyDescent="0.2">
      <c r="A920" s="69" t="s">
        <v>1815</v>
      </c>
      <c r="B920" s="64" t="s">
        <v>1816</v>
      </c>
      <c r="C920" s="301" t="s">
        <v>1815</v>
      </c>
      <c r="D920" s="191">
        <v>0</v>
      </c>
      <c r="E920" s="191"/>
      <c r="F920" s="70" t="str">
        <f t="shared" si="169"/>
        <v>-</v>
      </c>
    </row>
    <row r="921" spans="1:6" ht="12.75" customHeight="1" x14ac:dyDescent="0.2">
      <c r="A921" s="69">
        <v>84472</v>
      </c>
      <c r="B921" s="64" t="s">
        <v>1817</v>
      </c>
      <c r="C921" s="301" t="s">
        <v>1818</v>
      </c>
      <c r="D921" s="191">
        <v>0</v>
      </c>
      <c r="E921" s="191"/>
      <c r="F921" s="70" t="str">
        <f t="shared" si="169"/>
        <v>-</v>
      </c>
    </row>
    <row r="922" spans="1:6" ht="12.75" customHeight="1" x14ac:dyDescent="0.2">
      <c r="A922" s="69">
        <v>84482</v>
      </c>
      <c r="B922" s="64" t="s">
        <v>1819</v>
      </c>
      <c r="C922" s="301" t="s">
        <v>1820</v>
      </c>
      <c r="D922" s="191">
        <v>0</v>
      </c>
      <c r="E922" s="191"/>
      <c r="F922" s="70" t="str">
        <f t="shared" si="169"/>
        <v>-</v>
      </c>
    </row>
    <row r="923" spans="1:6" ht="12.75" customHeight="1" x14ac:dyDescent="0.2">
      <c r="A923" s="69" t="s">
        <v>1821</v>
      </c>
      <c r="B923" s="64" t="s">
        <v>1822</v>
      </c>
      <c r="C923" s="301" t="s">
        <v>1821</v>
      </c>
      <c r="D923" s="191">
        <v>0</v>
      </c>
      <c r="E923" s="191"/>
      <c r="F923" s="70" t="str">
        <f t="shared" si="169"/>
        <v>-</v>
      </c>
    </row>
    <row r="924" spans="1:6" ht="24" x14ac:dyDescent="0.2">
      <c r="A924" s="69">
        <v>84532</v>
      </c>
      <c r="B924" s="64" t="s">
        <v>1823</v>
      </c>
      <c r="C924" s="301" t="s">
        <v>1824</v>
      </c>
      <c r="D924" s="191">
        <v>0</v>
      </c>
      <c r="E924" s="191"/>
      <c r="F924" s="70" t="str">
        <f t="shared" si="169"/>
        <v>-</v>
      </c>
    </row>
    <row r="925" spans="1:6" ht="12.75" customHeight="1" x14ac:dyDescent="0.2">
      <c r="A925" s="69">
        <v>84542</v>
      </c>
      <c r="B925" s="64" t="s">
        <v>1825</v>
      </c>
      <c r="C925" s="301" t="s">
        <v>1826</v>
      </c>
      <c r="D925" s="191">
        <v>0</v>
      </c>
      <c r="E925" s="191"/>
      <c r="F925" s="70" t="str">
        <f t="shared" si="169"/>
        <v>-</v>
      </c>
    </row>
    <row r="926" spans="1:6" ht="12.75" customHeight="1" x14ac:dyDescent="0.2">
      <c r="A926" s="69">
        <v>84552</v>
      </c>
      <c r="B926" s="64" t="s">
        <v>1827</v>
      </c>
      <c r="C926" s="301" t="s">
        <v>1828</v>
      </c>
      <c r="D926" s="191">
        <v>0</v>
      </c>
      <c r="E926" s="191"/>
      <c r="F926" s="70" t="str">
        <f t="shared" si="169"/>
        <v>-</v>
      </c>
    </row>
    <row r="927" spans="1:6" ht="12.75" customHeight="1" x14ac:dyDescent="0.2">
      <c r="A927" s="69">
        <v>84711</v>
      </c>
      <c r="B927" s="64" t="s">
        <v>1829</v>
      </c>
      <c r="C927" s="301" t="s">
        <v>1830</v>
      </c>
      <c r="D927" s="191">
        <v>0</v>
      </c>
      <c r="E927" s="191"/>
      <c r="F927" s="70" t="str">
        <f t="shared" si="169"/>
        <v>-</v>
      </c>
    </row>
    <row r="928" spans="1:6" ht="12.75" customHeight="1" x14ac:dyDescent="0.2">
      <c r="A928" s="69">
        <v>84712</v>
      </c>
      <c r="B928" s="64" t="s">
        <v>1831</v>
      </c>
      <c r="C928" s="301" t="s">
        <v>1832</v>
      </c>
      <c r="D928" s="191">
        <v>0</v>
      </c>
      <c r="E928" s="191"/>
      <c r="F928" s="70" t="str">
        <f t="shared" si="169"/>
        <v>-</v>
      </c>
    </row>
    <row r="929" spans="1:6" ht="12.75" customHeight="1" x14ac:dyDescent="0.2">
      <c r="A929" s="62">
        <v>84721</v>
      </c>
      <c r="B929" s="63" t="s">
        <v>1833</v>
      </c>
      <c r="C929" s="267" t="s">
        <v>1834</v>
      </c>
      <c r="D929" s="193">
        <v>0</v>
      </c>
      <c r="E929" s="193"/>
      <c r="F929" s="44" t="str">
        <f t="shared" si="169"/>
        <v>-</v>
      </c>
    </row>
    <row r="930" spans="1:6" ht="12.75" customHeight="1" x14ac:dyDescent="0.2">
      <c r="A930" s="62">
        <v>84722</v>
      </c>
      <c r="B930" s="63" t="s">
        <v>1835</v>
      </c>
      <c r="C930" s="267" t="s">
        <v>1836</v>
      </c>
      <c r="D930" s="193">
        <v>0</v>
      </c>
      <c r="E930" s="193"/>
      <c r="F930" s="44" t="str">
        <f t="shared" si="169"/>
        <v>-</v>
      </c>
    </row>
    <row r="931" spans="1:6" ht="12.75" customHeight="1" x14ac:dyDescent="0.2">
      <c r="A931" s="62">
        <v>84731</v>
      </c>
      <c r="B931" s="63" t="s">
        <v>1837</v>
      </c>
      <c r="C931" s="267" t="s">
        <v>1838</v>
      </c>
      <c r="D931" s="193">
        <v>0</v>
      </c>
      <c r="E931" s="193"/>
      <c r="F931" s="44" t="str">
        <f t="shared" si="169"/>
        <v>-</v>
      </c>
    </row>
    <row r="932" spans="1:6" ht="12.75" customHeight="1" x14ac:dyDescent="0.2">
      <c r="A932" s="62">
        <v>84732</v>
      </c>
      <c r="B932" s="63" t="s">
        <v>1839</v>
      </c>
      <c r="C932" s="267" t="s">
        <v>1840</v>
      </c>
      <c r="D932" s="193">
        <v>0</v>
      </c>
      <c r="E932" s="193"/>
      <c r="F932" s="44" t="str">
        <f t="shared" si="169"/>
        <v>-</v>
      </c>
    </row>
    <row r="933" spans="1:6" ht="12.75" customHeight="1" x14ac:dyDescent="0.2">
      <c r="A933" s="62">
        <v>84741</v>
      </c>
      <c r="B933" s="63" t="s">
        <v>1841</v>
      </c>
      <c r="C933" s="267" t="s">
        <v>1842</v>
      </c>
      <c r="D933" s="193">
        <v>0</v>
      </c>
      <c r="E933" s="193"/>
      <c r="F933" s="44" t="str">
        <f t="shared" si="169"/>
        <v>-</v>
      </c>
    </row>
    <row r="934" spans="1:6" ht="12.75" customHeight="1" x14ac:dyDescent="0.2">
      <c r="A934" s="62">
        <v>84742</v>
      </c>
      <c r="B934" s="63" t="s">
        <v>1843</v>
      </c>
      <c r="C934" s="267" t="s">
        <v>1844</v>
      </c>
      <c r="D934" s="193">
        <v>0</v>
      </c>
      <c r="E934" s="193"/>
      <c r="F934" s="44" t="str">
        <f t="shared" si="169"/>
        <v>-</v>
      </c>
    </row>
    <row r="935" spans="1:6" ht="12.75" customHeight="1" x14ac:dyDescent="0.2">
      <c r="A935" s="62">
        <v>84751</v>
      </c>
      <c r="B935" s="63" t="s">
        <v>1845</v>
      </c>
      <c r="C935" s="267" t="s">
        <v>1846</v>
      </c>
      <c r="D935" s="193">
        <v>0</v>
      </c>
      <c r="E935" s="193"/>
      <c r="F935" s="44" t="str">
        <f t="shared" si="169"/>
        <v>-</v>
      </c>
    </row>
    <row r="936" spans="1:6" ht="12.75" customHeight="1" x14ac:dyDescent="0.2">
      <c r="A936" s="62">
        <v>84752</v>
      </c>
      <c r="B936" s="63" t="s">
        <v>1847</v>
      </c>
      <c r="C936" s="267" t="s">
        <v>1848</v>
      </c>
      <c r="D936" s="193">
        <v>0</v>
      </c>
      <c r="E936" s="193"/>
      <c r="F936" s="44" t="str">
        <f t="shared" si="169"/>
        <v>-</v>
      </c>
    </row>
    <row r="937" spans="1:6" ht="24" x14ac:dyDescent="0.2">
      <c r="A937" s="69">
        <v>84761</v>
      </c>
      <c r="B937" s="181" t="s">
        <v>1849</v>
      </c>
      <c r="C937" s="301" t="s">
        <v>1850</v>
      </c>
      <c r="D937" s="191">
        <v>0</v>
      </c>
      <c r="E937" s="191"/>
      <c r="F937" s="70" t="str">
        <f t="shared" si="169"/>
        <v>-</v>
      </c>
    </row>
    <row r="938" spans="1:6" ht="24" x14ac:dyDescent="0.2">
      <c r="A938" s="69">
        <v>84762</v>
      </c>
      <c r="B938" s="181" t="s">
        <v>1851</v>
      </c>
      <c r="C938" s="301" t="s">
        <v>1852</v>
      </c>
      <c r="D938" s="191">
        <v>0</v>
      </c>
      <c r="E938" s="191"/>
      <c r="F938" s="70" t="str">
        <f t="shared" si="169"/>
        <v>-</v>
      </c>
    </row>
    <row r="939" spans="1:6" ht="12" x14ac:dyDescent="0.2">
      <c r="A939" s="69" t="s">
        <v>1853</v>
      </c>
      <c r="B939" s="64" t="s">
        <v>1854</v>
      </c>
      <c r="C939" s="301" t="s">
        <v>1853</v>
      </c>
      <c r="D939" s="191">
        <v>0</v>
      </c>
      <c r="E939" s="191"/>
      <c r="F939" s="70" t="str">
        <f t="shared" si="169"/>
        <v>-</v>
      </c>
    </row>
    <row r="940" spans="1:6" ht="12" x14ac:dyDescent="0.2">
      <c r="A940" s="69" t="s">
        <v>1855</v>
      </c>
      <c r="B940" s="64" t="s">
        <v>1856</v>
      </c>
      <c r="C940" s="301" t="s">
        <v>1855</v>
      </c>
      <c r="D940" s="191">
        <v>0</v>
      </c>
      <c r="E940" s="191"/>
      <c r="F940" s="70" t="str">
        <f t="shared" si="169"/>
        <v>-</v>
      </c>
    </row>
    <row r="941" spans="1:6" ht="12.75" customHeight="1" x14ac:dyDescent="0.2">
      <c r="A941" s="69">
        <v>85412</v>
      </c>
      <c r="B941" s="64" t="s">
        <v>1857</v>
      </c>
      <c r="C941" s="301" t="s">
        <v>1858</v>
      </c>
      <c r="D941" s="191">
        <v>0</v>
      </c>
      <c r="E941" s="191"/>
      <c r="F941" s="70" t="str">
        <f t="shared" si="169"/>
        <v>-</v>
      </c>
    </row>
    <row r="942" spans="1:6" ht="24" x14ac:dyDescent="0.2">
      <c r="A942" s="69">
        <v>51212</v>
      </c>
      <c r="B942" s="181" t="s">
        <v>1859</v>
      </c>
      <c r="C942" s="301" t="s">
        <v>1860</v>
      </c>
      <c r="D942" s="191">
        <v>0</v>
      </c>
      <c r="E942" s="191"/>
      <c r="F942" s="70" t="str">
        <f t="shared" si="169"/>
        <v>-</v>
      </c>
    </row>
    <row r="943" spans="1:6" ht="12.75" customHeight="1" x14ac:dyDescent="0.2">
      <c r="A943" s="62">
        <v>51322</v>
      </c>
      <c r="B943" s="64" t="s">
        <v>1861</v>
      </c>
      <c r="C943" s="267" t="s">
        <v>1862</v>
      </c>
      <c r="D943" s="193">
        <v>0</v>
      </c>
      <c r="E943" s="193"/>
      <c r="F943" s="44" t="str">
        <f t="shared" si="169"/>
        <v>-</v>
      </c>
    </row>
    <row r="944" spans="1:6" ht="12.75" customHeight="1" x14ac:dyDescent="0.2">
      <c r="A944" s="62">
        <v>51332</v>
      </c>
      <c r="B944" s="63" t="s">
        <v>1863</v>
      </c>
      <c r="C944" s="267" t="s">
        <v>1864</v>
      </c>
      <c r="D944" s="193">
        <v>0</v>
      </c>
      <c r="E944" s="193"/>
      <c r="F944" s="44" t="str">
        <f t="shared" si="169"/>
        <v>-</v>
      </c>
    </row>
    <row r="945" spans="1:6" ht="24" x14ac:dyDescent="0.2">
      <c r="A945" s="62">
        <v>51342</v>
      </c>
      <c r="B945" s="63" t="s">
        <v>1865</v>
      </c>
      <c r="C945" s="267" t="s">
        <v>1866</v>
      </c>
      <c r="D945" s="193">
        <v>0</v>
      </c>
      <c r="E945" s="193"/>
      <c r="F945" s="44" t="str">
        <f t="shared" si="169"/>
        <v>-</v>
      </c>
    </row>
    <row r="946" spans="1:6" ht="12.75" customHeight="1" x14ac:dyDescent="0.2">
      <c r="A946" s="62">
        <v>51411</v>
      </c>
      <c r="B946" s="63" t="s">
        <v>1867</v>
      </c>
      <c r="C946" s="267" t="s">
        <v>1868</v>
      </c>
      <c r="D946" s="193">
        <v>0</v>
      </c>
      <c r="E946" s="193"/>
      <c r="F946" s="44" t="str">
        <f t="shared" si="169"/>
        <v>-</v>
      </c>
    </row>
    <row r="947" spans="1:6" ht="12.75" customHeight="1" x14ac:dyDescent="0.2">
      <c r="A947" s="62">
        <v>51412</v>
      </c>
      <c r="B947" s="63" t="s">
        <v>1869</v>
      </c>
      <c r="C947" s="267" t="s">
        <v>1870</v>
      </c>
      <c r="D947" s="193">
        <v>0</v>
      </c>
      <c r="E947" s="193"/>
      <c r="F947" s="44" t="str">
        <f t="shared" si="169"/>
        <v>-</v>
      </c>
    </row>
    <row r="948" spans="1:6" ht="24" x14ac:dyDescent="0.2">
      <c r="A948" s="62">
        <v>51532</v>
      </c>
      <c r="B948" s="63" t="s">
        <v>1871</v>
      </c>
      <c r="C948" s="267" t="s">
        <v>1872</v>
      </c>
      <c r="D948" s="193">
        <v>0</v>
      </c>
      <c r="E948" s="193"/>
      <c r="F948" s="44" t="str">
        <f t="shared" si="169"/>
        <v>-</v>
      </c>
    </row>
    <row r="949" spans="1:6" ht="24" x14ac:dyDescent="0.2">
      <c r="A949" s="62">
        <v>51542</v>
      </c>
      <c r="B949" s="63" t="s">
        <v>1873</v>
      </c>
      <c r="C949" s="267" t="s">
        <v>1874</v>
      </c>
      <c r="D949" s="193">
        <v>0</v>
      </c>
      <c r="E949" s="193"/>
      <c r="F949" s="44" t="str">
        <f t="shared" si="169"/>
        <v>-</v>
      </c>
    </row>
    <row r="950" spans="1:6" ht="24" x14ac:dyDescent="0.2">
      <c r="A950" s="62">
        <v>51552</v>
      </c>
      <c r="B950" s="182" t="s">
        <v>1875</v>
      </c>
      <c r="C950" s="267" t="s">
        <v>1876</v>
      </c>
      <c r="D950" s="193">
        <v>0</v>
      </c>
      <c r="E950" s="193"/>
      <c r="F950" s="44" t="str">
        <f t="shared" si="169"/>
        <v>-</v>
      </c>
    </row>
    <row r="951" spans="1:6" ht="24" x14ac:dyDescent="0.2">
      <c r="A951" s="62">
        <v>51631</v>
      </c>
      <c r="B951" s="63" t="s">
        <v>1877</v>
      </c>
      <c r="C951" s="267" t="s">
        <v>1878</v>
      </c>
      <c r="D951" s="193">
        <v>0</v>
      </c>
      <c r="E951" s="193"/>
      <c r="F951" s="44" t="str">
        <f t="shared" si="169"/>
        <v>-</v>
      </c>
    </row>
    <row r="952" spans="1:6" ht="24" x14ac:dyDescent="0.2">
      <c r="A952" s="62">
        <v>51632</v>
      </c>
      <c r="B952" s="63" t="s">
        <v>1879</v>
      </c>
      <c r="C952" s="267" t="s">
        <v>1880</v>
      </c>
      <c r="D952" s="193">
        <v>0</v>
      </c>
      <c r="E952" s="193"/>
      <c r="F952" s="44" t="str">
        <f t="shared" si="169"/>
        <v>-</v>
      </c>
    </row>
    <row r="953" spans="1:6" ht="12.75" customHeight="1" x14ac:dyDescent="0.2">
      <c r="A953" s="62">
        <v>51641</v>
      </c>
      <c r="B953" s="63" t="s">
        <v>1881</v>
      </c>
      <c r="C953" s="267" t="s">
        <v>1882</v>
      </c>
      <c r="D953" s="193">
        <v>0</v>
      </c>
      <c r="E953" s="193"/>
      <c r="F953" s="44" t="str">
        <f t="shared" si="169"/>
        <v>-</v>
      </c>
    </row>
    <row r="954" spans="1:6" ht="12.75" customHeight="1" x14ac:dyDescent="0.2">
      <c r="A954" s="62">
        <v>51642</v>
      </c>
      <c r="B954" s="63" t="s">
        <v>1883</v>
      </c>
      <c r="C954" s="267" t="s">
        <v>1884</v>
      </c>
      <c r="D954" s="193">
        <v>0</v>
      </c>
      <c r="E954" s="193"/>
      <c r="F954" s="44" t="str">
        <f t="shared" si="169"/>
        <v>-</v>
      </c>
    </row>
    <row r="955" spans="1:6" ht="12.75" customHeight="1" x14ac:dyDescent="0.2">
      <c r="A955" s="62">
        <v>51711</v>
      </c>
      <c r="B955" s="63" t="s">
        <v>1885</v>
      </c>
      <c r="C955" s="267" t="s">
        <v>1886</v>
      </c>
      <c r="D955" s="193">
        <v>0</v>
      </c>
      <c r="E955" s="193"/>
      <c r="F955" s="44" t="str">
        <f t="shared" si="169"/>
        <v>-</v>
      </c>
    </row>
    <row r="956" spans="1:6" ht="12.75" customHeight="1" x14ac:dyDescent="0.2">
      <c r="A956" s="62">
        <v>51712</v>
      </c>
      <c r="B956" s="63" t="s">
        <v>1887</v>
      </c>
      <c r="C956" s="267" t="s">
        <v>1888</v>
      </c>
      <c r="D956" s="193">
        <v>0</v>
      </c>
      <c r="E956" s="193"/>
      <c r="F956" s="44" t="str">
        <f t="shared" si="169"/>
        <v>-</v>
      </c>
    </row>
    <row r="957" spans="1:6" ht="12.75" customHeight="1" x14ac:dyDescent="0.2">
      <c r="A957" s="62">
        <v>51721</v>
      </c>
      <c r="B957" s="63" t="s">
        <v>1889</v>
      </c>
      <c r="C957" s="267" t="s">
        <v>1890</v>
      </c>
      <c r="D957" s="193">
        <v>0</v>
      </c>
      <c r="E957" s="193"/>
      <c r="F957" s="44" t="str">
        <f t="shared" si="169"/>
        <v>-</v>
      </c>
    </row>
    <row r="958" spans="1:6" ht="12.75" customHeight="1" x14ac:dyDescent="0.2">
      <c r="A958" s="62">
        <v>51722</v>
      </c>
      <c r="B958" s="63" t="s">
        <v>1891</v>
      </c>
      <c r="C958" s="267" t="s">
        <v>1892</v>
      </c>
      <c r="D958" s="193">
        <v>0</v>
      </c>
      <c r="E958" s="193"/>
      <c r="F958" s="44" t="str">
        <f t="shared" si="169"/>
        <v>-</v>
      </c>
    </row>
    <row r="959" spans="1:6" ht="12.75" customHeight="1" x14ac:dyDescent="0.2">
      <c r="A959" s="62">
        <v>51731</v>
      </c>
      <c r="B959" s="63" t="s">
        <v>1893</v>
      </c>
      <c r="C959" s="267" t="s">
        <v>1894</v>
      </c>
      <c r="D959" s="193">
        <v>0</v>
      </c>
      <c r="E959" s="193"/>
      <c r="F959" s="44" t="str">
        <f t="shared" si="169"/>
        <v>-</v>
      </c>
    </row>
    <row r="960" spans="1:6" ht="12.75" customHeight="1" x14ac:dyDescent="0.2">
      <c r="A960" s="62">
        <v>51732</v>
      </c>
      <c r="B960" s="63" t="s">
        <v>1895</v>
      </c>
      <c r="C960" s="267" t="s">
        <v>1896</v>
      </c>
      <c r="D960" s="193">
        <v>0</v>
      </c>
      <c r="E960" s="193"/>
      <c r="F960" s="44" t="str">
        <f t="shared" si="169"/>
        <v>-</v>
      </c>
    </row>
    <row r="961" spans="1:6" ht="12.75" customHeight="1" x14ac:dyDescent="0.2">
      <c r="A961" s="62">
        <v>51741</v>
      </c>
      <c r="B961" s="63" t="s">
        <v>1897</v>
      </c>
      <c r="C961" s="267" t="s">
        <v>1898</v>
      </c>
      <c r="D961" s="193">
        <v>0</v>
      </c>
      <c r="E961" s="193"/>
      <c r="F961" s="44" t="str">
        <f t="shared" si="169"/>
        <v>-</v>
      </c>
    </row>
    <row r="962" spans="1:6" ht="12.75" customHeight="1" x14ac:dyDescent="0.2">
      <c r="A962" s="62">
        <v>51742</v>
      </c>
      <c r="B962" s="63" t="s">
        <v>1899</v>
      </c>
      <c r="C962" s="267" t="s">
        <v>1900</v>
      </c>
      <c r="D962" s="193">
        <v>0</v>
      </c>
      <c r="E962" s="193"/>
      <c r="F962" s="44" t="str">
        <f t="shared" si="169"/>
        <v>-</v>
      </c>
    </row>
    <row r="963" spans="1:6" ht="12.75" customHeight="1" x14ac:dyDescent="0.2">
      <c r="A963" s="62">
        <v>51751</v>
      </c>
      <c r="B963" s="63" t="s">
        <v>1901</v>
      </c>
      <c r="C963" s="267" t="s">
        <v>1902</v>
      </c>
      <c r="D963" s="193">
        <v>0</v>
      </c>
      <c r="E963" s="193"/>
      <c r="F963" s="44" t="str">
        <f t="shared" si="169"/>
        <v>-</v>
      </c>
    </row>
    <row r="964" spans="1:6" ht="12.75" customHeight="1" x14ac:dyDescent="0.2">
      <c r="A964" s="62">
        <v>51752</v>
      </c>
      <c r="B964" s="63" t="s">
        <v>1903</v>
      </c>
      <c r="C964" s="267" t="s">
        <v>1904</v>
      </c>
      <c r="D964" s="193">
        <v>0</v>
      </c>
      <c r="E964" s="193"/>
      <c r="F964" s="44" t="str">
        <f t="shared" si="169"/>
        <v>-</v>
      </c>
    </row>
    <row r="965" spans="1:6" ht="24" x14ac:dyDescent="0.2">
      <c r="A965" s="62">
        <v>51761</v>
      </c>
      <c r="B965" s="64" t="s">
        <v>1905</v>
      </c>
      <c r="C965" s="267" t="s">
        <v>1906</v>
      </c>
      <c r="D965" s="193">
        <v>0</v>
      </c>
      <c r="E965" s="193"/>
      <c r="F965" s="44" t="str">
        <f t="shared" si="169"/>
        <v>-</v>
      </c>
    </row>
    <row r="966" spans="1:6" ht="24" x14ac:dyDescent="0.2">
      <c r="A966" s="69">
        <v>51762</v>
      </c>
      <c r="B966" s="64" t="s">
        <v>1907</v>
      </c>
      <c r="C966" s="301" t="s">
        <v>1908</v>
      </c>
      <c r="D966" s="191">
        <v>0</v>
      </c>
      <c r="E966" s="191"/>
      <c r="F966" s="70" t="str">
        <f t="shared" si="169"/>
        <v>-</v>
      </c>
    </row>
    <row r="967" spans="1:6" ht="12" x14ac:dyDescent="0.2">
      <c r="A967" s="69">
        <v>51771</v>
      </c>
      <c r="B967" s="64" t="s">
        <v>1909</v>
      </c>
      <c r="C967" s="301" t="s">
        <v>1910</v>
      </c>
      <c r="D967" s="191">
        <v>0</v>
      </c>
      <c r="E967" s="191"/>
      <c r="F967" s="70" t="str">
        <f t="shared" si="169"/>
        <v>-</v>
      </c>
    </row>
    <row r="968" spans="1:6" ht="12" x14ac:dyDescent="0.2">
      <c r="A968" s="69">
        <v>51772</v>
      </c>
      <c r="B968" s="64" t="s">
        <v>1911</v>
      </c>
      <c r="C968" s="301" t="s">
        <v>1912</v>
      </c>
      <c r="D968" s="191">
        <v>0</v>
      </c>
      <c r="E968" s="191"/>
      <c r="F968" s="70" t="str">
        <f t="shared" si="169"/>
        <v>-</v>
      </c>
    </row>
    <row r="969" spans="1:6" ht="24" x14ac:dyDescent="0.2">
      <c r="A969" s="69">
        <v>54132</v>
      </c>
      <c r="B969" s="64" t="s">
        <v>1913</v>
      </c>
      <c r="C969" s="301" t="s">
        <v>1914</v>
      </c>
      <c r="D969" s="191">
        <v>0</v>
      </c>
      <c r="E969" s="191"/>
      <c r="F969" s="70" t="str">
        <f t="shared" si="169"/>
        <v>-</v>
      </c>
    </row>
    <row r="970" spans="1:6" ht="24" x14ac:dyDescent="0.2">
      <c r="A970" s="62">
        <v>54142</v>
      </c>
      <c r="B970" s="64" t="s">
        <v>1915</v>
      </c>
      <c r="C970" s="267" t="s">
        <v>1916</v>
      </c>
      <c r="D970" s="193">
        <v>0</v>
      </c>
      <c r="E970" s="193"/>
      <c r="F970" s="44" t="str">
        <f t="shared" si="169"/>
        <v>-</v>
      </c>
    </row>
    <row r="971" spans="1:6" ht="12.75" customHeight="1" x14ac:dyDescent="0.2">
      <c r="A971" s="62">
        <v>54152</v>
      </c>
      <c r="B971" s="64" t="s">
        <v>1917</v>
      </c>
      <c r="C971" s="267" t="s">
        <v>1918</v>
      </c>
      <c r="D971" s="193">
        <v>0</v>
      </c>
      <c r="E971" s="193"/>
      <c r="F971" s="44" t="str">
        <f t="shared" si="169"/>
        <v>-</v>
      </c>
    </row>
    <row r="972" spans="1:6" ht="24" x14ac:dyDescent="0.2">
      <c r="A972" s="62">
        <v>54162</v>
      </c>
      <c r="B972" s="64" t="s">
        <v>1919</v>
      </c>
      <c r="C972" s="267" t="s">
        <v>1920</v>
      </c>
      <c r="D972" s="193">
        <v>0</v>
      </c>
      <c r="E972" s="193"/>
      <c r="F972" s="44" t="str">
        <f t="shared" si="169"/>
        <v>-</v>
      </c>
    </row>
    <row r="973" spans="1:6" ht="24" x14ac:dyDescent="0.2">
      <c r="A973" s="62">
        <v>54221</v>
      </c>
      <c r="B973" s="181" t="s">
        <v>1921</v>
      </c>
      <c r="C973" s="267" t="s">
        <v>1922</v>
      </c>
      <c r="D973" s="193">
        <v>0</v>
      </c>
      <c r="E973" s="193"/>
      <c r="F973" s="44" t="str">
        <f t="shared" si="169"/>
        <v>-</v>
      </c>
    </row>
    <row r="974" spans="1:6" ht="24" x14ac:dyDescent="0.2">
      <c r="A974" s="69">
        <v>54222</v>
      </c>
      <c r="B974" s="181" t="s">
        <v>1923</v>
      </c>
      <c r="C974" s="301" t="s">
        <v>1924</v>
      </c>
      <c r="D974" s="191">
        <v>0</v>
      </c>
      <c r="E974" s="191"/>
      <c r="F974" s="70" t="str">
        <f t="shared" si="169"/>
        <v>-</v>
      </c>
    </row>
    <row r="975" spans="1:6" ht="24" x14ac:dyDescent="0.2">
      <c r="A975" s="69" t="s">
        <v>1925</v>
      </c>
      <c r="B975" s="64" t="s">
        <v>1926</v>
      </c>
      <c r="C975" s="301" t="s">
        <v>1925</v>
      </c>
      <c r="D975" s="191">
        <v>0</v>
      </c>
      <c r="E975" s="191"/>
      <c r="F975" s="70" t="str">
        <f t="shared" si="169"/>
        <v>-</v>
      </c>
    </row>
    <row r="976" spans="1:6" ht="24" x14ac:dyDescent="0.2">
      <c r="A976" s="69">
        <v>54232</v>
      </c>
      <c r="B976" s="181" t="s">
        <v>1927</v>
      </c>
      <c r="C976" s="301" t="s">
        <v>1928</v>
      </c>
      <c r="D976" s="191">
        <v>0</v>
      </c>
      <c r="E976" s="191"/>
      <c r="F976" s="70" t="str">
        <f t="shared" si="169"/>
        <v>-</v>
      </c>
    </row>
    <row r="977" spans="1:6" ht="24" x14ac:dyDescent="0.2">
      <c r="A977" s="69">
        <v>54242</v>
      </c>
      <c r="B977" s="64" t="s">
        <v>1929</v>
      </c>
      <c r="C977" s="301" t="s">
        <v>1930</v>
      </c>
      <c r="D977" s="191">
        <v>0</v>
      </c>
      <c r="E977" s="191"/>
      <c r="F977" s="70" t="str">
        <f t="shared" si="169"/>
        <v>-</v>
      </c>
    </row>
    <row r="978" spans="1:6" ht="24" x14ac:dyDescent="0.2">
      <c r="A978" s="69" t="s">
        <v>1931</v>
      </c>
      <c r="B978" s="64" t="s">
        <v>1932</v>
      </c>
      <c r="C978" s="301" t="s">
        <v>1931</v>
      </c>
      <c r="D978" s="191">
        <v>0</v>
      </c>
      <c r="E978" s="191"/>
      <c r="F978" s="70" t="str">
        <f t="shared" si="169"/>
        <v>-</v>
      </c>
    </row>
    <row r="979" spans="1:6" ht="24" x14ac:dyDescent="0.2">
      <c r="A979" s="69">
        <v>54312</v>
      </c>
      <c r="B979" s="181" t="s">
        <v>1933</v>
      </c>
      <c r="C979" s="301" t="s">
        <v>1934</v>
      </c>
      <c r="D979" s="191">
        <v>0</v>
      </c>
      <c r="E979" s="191"/>
      <c r="F979" s="70" t="str">
        <f t="shared" si="169"/>
        <v>-</v>
      </c>
    </row>
    <row r="980" spans="1:6" ht="24" x14ac:dyDescent="0.2">
      <c r="A980" s="69">
        <v>54431</v>
      </c>
      <c r="B980" s="64" t="s">
        <v>1935</v>
      </c>
      <c r="C980" s="301" t="s">
        <v>1936</v>
      </c>
      <c r="D980" s="191">
        <v>0</v>
      </c>
      <c r="E980" s="191"/>
      <c r="F980" s="70" t="str">
        <f t="shared" si="169"/>
        <v>-</v>
      </c>
    </row>
    <row r="981" spans="1:6" ht="24" x14ac:dyDescent="0.2">
      <c r="A981" s="69">
        <v>54432</v>
      </c>
      <c r="B981" s="64" t="s">
        <v>1937</v>
      </c>
      <c r="C981" s="301" t="s">
        <v>1938</v>
      </c>
      <c r="D981" s="191">
        <v>0</v>
      </c>
      <c r="E981" s="191"/>
      <c r="F981" s="70" t="str">
        <f t="shared" si="169"/>
        <v>-</v>
      </c>
    </row>
    <row r="982" spans="1:6" ht="24" x14ac:dyDescent="0.2">
      <c r="A982" s="69" t="s">
        <v>1939</v>
      </c>
      <c r="B982" s="64" t="s">
        <v>1940</v>
      </c>
      <c r="C982" s="301" t="s">
        <v>1939</v>
      </c>
      <c r="D982" s="191">
        <v>0</v>
      </c>
      <c r="E982" s="191"/>
      <c r="F982" s="70" t="str">
        <f t="shared" si="169"/>
        <v>-</v>
      </c>
    </row>
    <row r="983" spans="1:6" ht="24" x14ac:dyDescent="0.2">
      <c r="A983" s="69">
        <v>54442</v>
      </c>
      <c r="B983" s="64" t="s">
        <v>1941</v>
      </c>
      <c r="C983" s="301" t="s">
        <v>1942</v>
      </c>
      <c r="D983" s="191">
        <v>0</v>
      </c>
      <c r="E983" s="191"/>
      <c r="F983" s="70" t="str">
        <f t="shared" si="169"/>
        <v>-</v>
      </c>
    </row>
    <row r="984" spans="1:6" ht="24" x14ac:dyDescent="0.2">
      <c r="A984" s="69">
        <v>54452</v>
      </c>
      <c r="B984" s="64" t="s">
        <v>1943</v>
      </c>
      <c r="C984" s="301" t="s">
        <v>1944</v>
      </c>
      <c r="D984" s="191">
        <v>0</v>
      </c>
      <c r="E984" s="191"/>
      <c r="F984" s="70" t="str">
        <f t="shared" si="169"/>
        <v>-</v>
      </c>
    </row>
    <row r="985" spans="1:6" ht="24" x14ac:dyDescent="0.2">
      <c r="A985" s="69" t="s">
        <v>1945</v>
      </c>
      <c r="B985" s="64" t="s">
        <v>1946</v>
      </c>
      <c r="C985" s="301" t="s">
        <v>1945</v>
      </c>
      <c r="D985" s="191">
        <v>0</v>
      </c>
      <c r="E985" s="191"/>
      <c r="F985" s="70" t="str">
        <f t="shared" si="169"/>
        <v>-</v>
      </c>
    </row>
    <row r="986" spans="1:6" ht="24" x14ac:dyDescent="0.2">
      <c r="A986" s="69">
        <v>54461</v>
      </c>
      <c r="B986" s="64" t="s">
        <v>1947</v>
      </c>
      <c r="C986" s="301" t="s">
        <v>1948</v>
      </c>
      <c r="D986" s="191">
        <v>0</v>
      </c>
      <c r="E986" s="191"/>
      <c r="F986" s="70" t="str">
        <f t="shared" si="169"/>
        <v>-</v>
      </c>
    </row>
    <row r="987" spans="1:6" ht="24" x14ac:dyDescent="0.2">
      <c r="A987" s="69">
        <v>54462</v>
      </c>
      <c r="B987" s="64" t="s">
        <v>1949</v>
      </c>
      <c r="C987" s="301" t="s">
        <v>1950</v>
      </c>
      <c r="D987" s="191">
        <v>0</v>
      </c>
      <c r="E987" s="191"/>
      <c r="F987" s="70" t="str">
        <f t="shared" si="169"/>
        <v>-</v>
      </c>
    </row>
    <row r="988" spans="1:6" ht="12" x14ac:dyDescent="0.2">
      <c r="A988" s="69" t="s">
        <v>1951</v>
      </c>
      <c r="B988" s="64" t="s">
        <v>1952</v>
      </c>
      <c r="C988" s="301" t="s">
        <v>1951</v>
      </c>
      <c r="D988" s="191">
        <v>0</v>
      </c>
      <c r="E988" s="191"/>
      <c r="F988" s="70" t="str">
        <f t="shared" si="169"/>
        <v>-</v>
      </c>
    </row>
    <row r="989" spans="1:6" ht="24" x14ac:dyDescent="0.2">
      <c r="A989" s="69">
        <v>54472</v>
      </c>
      <c r="B989" s="181" t="s">
        <v>1953</v>
      </c>
      <c r="C989" s="301" t="s">
        <v>1954</v>
      </c>
      <c r="D989" s="191">
        <v>0</v>
      </c>
      <c r="E989" s="191"/>
      <c r="F989" s="70" t="str">
        <f t="shared" si="169"/>
        <v>-</v>
      </c>
    </row>
    <row r="990" spans="1:6" ht="24" x14ac:dyDescent="0.2">
      <c r="A990" s="69">
        <v>54482</v>
      </c>
      <c r="B990" s="181" t="s">
        <v>1955</v>
      </c>
      <c r="C990" s="301" t="s">
        <v>1956</v>
      </c>
      <c r="D990" s="191">
        <v>0</v>
      </c>
      <c r="E990" s="191"/>
      <c r="F990" s="70" t="str">
        <f t="shared" si="169"/>
        <v>-</v>
      </c>
    </row>
    <row r="991" spans="1:6" ht="24" x14ac:dyDescent="0.2">
      <c r="A991" s="69" t="s">
        <v>1957</v>
      </c>
      <c r="B991" s="181" t="s">
        <v>1958</v>
      </c>
      <c r="C991" s="301" t="s">
        <v>1957</v>
      </c>
      <c r="D991" s="191">
        <v>0</v>
      </c>
      <c r="E991" s="191"/>
      <c r="F991" s="70" t="str">
        <f t="shared" si="169"/>
        <v>-</v>
      </c>
    </row>
    <row r="992" spans="1:6" ht="24" x14ac:dyDescent="0.2">
      <c r="A992" s="69">
        <v>54532</v>
      </c>
      <c r="B992" s="64" t="s">
        <v>1959</v>
      </c>
      <c r="C992" s="301" t="s">
        <v>1960</v>
      </c>
      <c r="D992" s="191">
        <v>0</v>
      </c>
      <c r="E992" s="191"/>
      <c r="F992" s="70" t="str">
        <f t="shared" si="169"/>
        <v>-</v>
      </c>
    </row>
    <row r="993" spans="1:6" ht="12.75" customHeight="1" x14ac:dyDescent="0.2">
      <c r="A993" s="69">
        <v>54542</v>
      </c>
      <c r="B993" s="64" t="s">
        <v>1961</v>
      </c>
      <c r="C993" s="301" t="s">
        <v>1962</v>
      </c>
      <c r="D993" s="191">
        <v>0</v>
      </c>
      <c r="E993" s="191"/>
      <c r="F993" s="70" t="str">
        <f t="shared" si="169"/>
        <v>-</v>
      </c>
    </row>
    <row r="994" spans="1:6" ht="24" x14ac:dyDescent="0.2">
      <c r="A994" s="69">
        <v>54552</v>
      </c>
      <c r="B994" s="64" t="s">
        <v>1963</v>
      </c>
      <c r="C994" s="301" t="s">
        <v>1964</v>
      </c>
      <c r="D994" s="191">
        <v>0</v>
      </c>
      <c r="E994" s="191"/>
      <c r="F994" s="70" t="str">
        <f t="shared" si="169"/>
        <v>-</v>
      </c>
    </row>
    <row r="995" spans="1:6" ht="12.75" customHeight="1" x14ac:dyDescent="0.2">
      <c r="A995" s="69">
        <v>54711</v>
      </c>
      <c r="B995" s="64" t="s">
        <v>1965</v>
      </c>
      <c r="C995" s="301" t="s">
        <v>1966</v>
      </c>
      <c r="D995" s="191">
        <v>0</v>
      </c>
      <c r="E995" s="191"/>
      <c r="F995" s="70" t="str">
        <f t="shared" si="169"/>
        <v>-</v>
      </c>
    </row>
    <row r="996" spans="1:6" ht="12.75" customHeight="1" x14ac:dyDescent="0.2">
      <c r="A996" s="69">
        <v>54712</v>
      </c>
      <c r="B996" s="64" t="s">
        <v>1967</v>
      </c>
      <c r="C996" s="301" t="s">
        <v>1968</v>
      </c>
      <c r="D996" s="191">
        <v>0</v>
      </c>
      <c r="E996" s="191"/>
      <c r="F996" s="70" t="str">
        <f t="shared" si="169"/>
        <v>-</v>
      </c>
    </row>
    <row r="997" spans="1:6" ht="12.75" customHeight="1" x14ac:dyDescent="0.2">
      <c r="A997" s="69">
        <v>54721</v>
      </c>
      <c r="B997" s="64" t="s">
        <v>1969</v>
      </c>
      <c r="C997" s="301" t="s">
        <v>1970</v>
      </c>
      <c r="D997" s="191">
        <v>0</v>
      </c>
      <c r="E997" s="191"/>
      <c r="F997" s="70" t="str">
        <f t="shared" si="169"/>
        <v>-</v>
      </c>
    </row>
    <row r="998" spans="1:6" ht="12.75" customHeight="1" x14ac:dyDescent="0.2">
      <c r="A998" s="69">
        <v>54722</v>
      </c>
      <c r="B998" s="64" t="s">
        <v>1971</v>
      </c>
      <c r="C998" s="301" t="s">
        <v>1972</v>
      </c>
      <c r="D998" s="191">
        <v>0</v>
      </c>
      <c r="E998" s="191"/>
      <c r="F998" s="70" t="str">
        <f t="shared" si="169"/>
        <v>-</v>
      </c>
    </row>
    <row r="999" spans="1:6" ht="12.75" customHeight="1" x14ac:dyDescent="0.2">
      <c r="A999" s="69">
        <v>54731</v>
      </c>
      <c r="B999" s="64" t="s">
        <v>1973</v>
      </c>
      <c r="C999" s="301" t="s">
        <v>1974</v>
      </c>
      <c r="D999" s="191">
        <v>0</v>
      </c>
      <c r="E999" s="191"/>
      <c r="F999" s="70" t="str">
        <f t="shared" si="169"/>
        <v>-</v>
      </c>
    </row>
    <row r="1000" spans="1:6" ht="12.75" customHeight="1" x14ac:dyDescent="0.2">
      <c r="A1000" s="69">
        <v>54732</v>
      </c>
      <c r="B1000" s="64" t="s">
        <v>1975</v>
      </c>
      <c r="C1000" s="301" t="s">
        <v>1976</v>
      </c>
      <c r="D1000" s="191">
        <v>0</v>
      </c>
      <c r="E1000" s="191"/>
      <c r="F1000" s="70" t="str">
        <f t="shared" si="169"/>
        <v>-</v>
      </c>
    </row>
    <row r="1001" spans="1:6" ht="12.75" customHeight="1" x14ac:dyDescent="0.2">
      <c r="A1001" s="69">
        <v>54741</v>
      </c>
      <c r="B1001" s="64" t="s">
        <v>1977</v>
      </c>
      <c r="C1001" s="301" t="s">
        <v>1978</v>
      </c>
      <c r="D1001" s="191">
        <v>0</v>
      </c>
      <c r="E1001" s="191"/>
      <c r="F1001" s="70" t="str">
        <f t="shared" si="169"/>
        <v>-</v>
      </c>
    </row>
    <row r="1002" spans="1:6" ht="12.75" customHeight="1" x14ac:dyDescent="0.2">
      <c r="A1002" s="69">
        <v>54742</v>
      </c>
      <c r="B1002" s="64" t="s">
        <v>1979</v>
      </c>
      <c r="C1002" s="301" t="s">
        <v>1980</v>
      </c>
      <c r="D1002" s="191">
        <v>0</v>
      </c>
      <c r="E1002" s="191"/>
      <c r="F1002" s="70" t="str">
        <f t="shared" si="169"/>
        <v>-</v>
      </c>
    </row>
    <row r="1003" spans="1:6" ht="24" x14ac:dyDescent="0.2">
      <c r="A1003" s="69">
        <v>54751</v>
      </c>
      <c r="B1003" s="64" t="s">
        <v>1981</v>
      </c>
      <c r="C1003" s="301" t="s">
        <v>1982</v>
      </c>
      <c r="D1003" s="191">
        <v>0</v>
      </c>
      <c r="E1003" s="191"/>
      <c r="F1003" s="70" t="str">
        <f t="shared" si="169"/>
        <v>-</v>
      </c>
    </row>
    <row r="1004" spans="1:6" ht="24" x14ac:dyDescent="0.2">
      <c r="A1004" s="69">
        <v>54752</v>
      </c>
      <c r="B1004" s="64" t="s">
        <v>1983</v>
      </c>
      <c r="C1004" s="301" t="s">
        <v>1984</v>
      </c>
      <c r="D1004" s="191">
        <v>0</v>
      </c>
      <c r="E1004" s="191"/>
      <c r="F1004" s="70" t="str">
        <f t="shared" si="169"/>
        <v>-</v>
      </c>
    </row>
    <row r="1005" spans="1:6" ht="24" x14ac:dyDescent="0.2">
      <c r="A1005" s="69">
        <v>54761</v>
      </c>
      <c r="B1005" s="64" t="s">
        <v>1985</v>
      </c>
      <c r="C1005" s="301" t="s">
        <v>1986</v>
      </c>
      <c r="D1005" s="191">
        <v>0</v>
      </c>
      <c r="E1005" s="191"/>
      <c r="F1005" s="70" t="str">
        <f t="shared" si="169"/>
        <v>-</v>
      </c>
    </row>
    <row r="1006" spans="1:6" ht="24" x14ac:dyDescent="0.2">
      <c r="A1006" s="69">
        <v>54762</v>
      </c>
      <c r="B1006" s="64" t="s">
        <v>1987</v>
      </c>
      <c r="C1006" s="301" t="s">
        <v>1988</v>
      </c>
      <c r="D1006" s="191">
        <v>0</v>
      </c>
      <c r="E1006" s="191"/>
      <c r="F1006" s="70" t="str">
        <f t="shared" si="169"/>
        <v>-</v>
      </c>
    </row>
    <row r="1007" spans="1:6" ht="24" x14ac:dyDescent="0.2">
      <c r="A1007" s="69">
        <v>54771</v>
      </c>
      <c r="B1007" s="64" t="s">
        <v>1989</v>
      </c>
      <c r="C1007" s="301" t="s">
        <v>1990</v>
      </c>
      <c r="D1007" s="191">
        <v>0</v>
      </c>
      <c r="E1007" s="191"/>
      <c r="F1007" s="70" t="str">
        <f t="shared" ref="F1007:F1009" si="172">IF(D1007&lt;&gt;0,IF(E1007/D1007&gt;=100,"&gt;&gt;100",E1007/D1007*100),"-")</f>
        <v>-</v>
      </c>
    </row>
    <row r="1008" spans="1:6" ht="24" x14ac:dyDescent="0.2">
      <c r="A1008" s="69">
        <v>54772</v>
      </c>
      <c r="B1008" s="64" t="s">
        <v>1991</v>
      </c>
      <c r="C1008" s="301" t="s">
        <v>1992</v>
      </c>
      <c r="D1008" s="191">
        <v>0</v>
      </c>
      <c r="E1008" s="191"/>
      <c r="F1008" s="70" t="str">
        <f t="shared" si="172"/>
        <v>-</v>
      </c>
    </row>
    <row r="1009" spans="1:6" ht="24" x14ac:dyDescent="0.2">
      <c r="A1009" s="72">
        <v>55312</v>
      </c>
      <c r="B1009" s="64" t="s">
        <v>1993</v>
      </c>
      <c r="C1009" s="302" t="s">
        <v>1994</v>
      </c>
      <c r="D1009" s="192">
        <v>0</v>
      </c>
      <c r="E1009" s="192"/>
      <c r="F1009" s="74" t="str">
        <f t="shared" si="172"/>
        <v>-</v>
      </c>
    </row>
    <row r="1010" spans="1:6" ht="20.100000000000001" customHeight="1" x14ac:dyDescent="0.2">
      <c r="A1010" s="358" t="s">
        <v>1995</v>
      </c>
      <c r="B1010" s="359"/>
      <c r="C1010" s="47"/>
      <c r="D1010" s="52"/>
      <c r="E1010" s="52"/>
      <c r="F1010" s="53"/>
    </row>
    <row r="1011" spans="1:6" ht="39" customHeight="1" x14ac:dyDescent="0.2">
      <c r="A1011" s="151" t="s">
        <v>1996</v>
      </c>
      <c r="B1011" s="147" t="s">
        <v>42</v>
      </c>
      <c r="C1011" s="171" t="s">
        <v>43</v>
      </c>
      <c r="D1011" s="46" t="s">
        <v>1997</v>
      </c>
      <c r="E1011" s="48" t="s">
        <v>51</v>
      </c>
      <c r="F1011" s="46" t="s">
        <v>60</v>
      </c>
    </row>
    <row r="1012" spans="1:6" ht="36" x14ac:dyDescent="0.2">
      <c r="A1012" s="303" t="s">
        <v>1998</v>
      </c>
      <c r="B1012" s="294" t="s">
        <v>1999</v>
      </c>
      <c r="C1012" s="304" t="s">
        <v>2000</v>
      </c>
      <c r="D1012" s="305">
        <v>0</v>
      </c>
      <c r="E1012" s="305"/>
      <c r="F1012" s="70" t="str">
        <f t="shared" ref="F1012:F1019" si="173">IF(D1012&lt;&gt;0,IF(E1012/D1012&gt;=100,"&gt;&gt;100",E1012/D1012*100),"-")</f>
        <v>-</v>
      </c>
    </row>
    <row r="1013" spans="1:6" ht="24" x14ac:dyDescent="0.2">
      <c r="A1013" s="69" t="s">
        <v>2001</v>
      </c>
      <c r="B1013" s="64" t="s">
        <v>2002</v>
      </c>
      <c r="C1013" s="301" t="s">
        <v>2001</v>
      </c>
      <c r="D1013" s="306">
        <v>0</v>
      </c>
      <c r="E1013" s="306"/>
      <c r="F1013" s="70" t="str">
        <f t="shared" si="173"/>
        <v>-</v>
      </c>
    </row>
    <row r="1014" spans="1:6" ht="24" x14ac:dyDescent="0.2">
      <c r="A1014" s="69" t="s">
        <v>2003</v>
      </c>
      <c r="B1014" s="64" t="s">
        <v>2004</v>
      </c>
      <c r="C1014" s="301" t="s">
        <v>2003</v>
      </c>
      <c r="D1014" s="306">
        <v>0</v>
      </c>
      <c r="E1014" s="306"/>
      <c r="F1014" s="70" t="str">
        <f t="shared" si="173"/>
        <v>-</v>
      </c>
    </row>
    <row r="1015" spans="1:6" ht="24" x14ac:dyDescent="0.2">
      <c r="A1015" s="69">
        <v>26454</v>
      </c>
      <c r="B1015" s="64" t="s">
        <v>2005</v>
      </c>
      <c r="C1015" s="301" t="s">
        <v>2006</v>
      </c>
      <c r="D1015" s="306">
        <v>0</v>
      </c>
      <c r="E1015" s="306"/>
      <c r="F1015" s="70" t="str">
        <f t="shared" si="173"/>
        <v>-</v>
      </c>
    </row>
    <row r="1016" spans="1:6" ht="12.75" customHeight="1" x14ac:dyDescent="0.2">
      <c r="A1016" s="69" t="s">
        <v>2007</v>
      </c>
      <c r="B1016" s="64" t="s">
        <v>2008</v>
      </c>
      <c r="C1016" s="301" t="s">
        <v>2007</v>
      </c>
      <c r="D1016" s="306">
        <v>0</v>
      </c>
      <c r="E1016" s="306"/>
      <c r="F1016" s="70" t="str">
        <f t="shared" si="173"/>
        <v>-</v>
      </c>
    </row>
    <row r="1017" spans="1:6" ht="36" x14ac:dyDescent="0.2">
      <c r="A1017" s="69" t="s">
        <v>2009</v>
      </c>
      <c r="B1017" s="64" t="s">
        <v>2010</v>
      </c>
      <c r="C1017" s="301" t="s">
        <v>2011</v>
      </c>
      <c r="D1017" s="306">
        <v>0</v>
      </c>
      <c r="E1017" s="306"/>
      <c r="F1017" s="70" t="str">
        <f t="shared" si="173"/>
        <v>-</v>
      </c>
    </row>
    <row r="1018" spans="1:6" ht="12.75" customHeight="1" x14ac:dyDescent="0.2">
      <c r="A1018" s="69" t="s">
        <v>2012</v>
      </c>
      <c r="B1018" s="64" t="s">
        <v>2013</v>
      </c>
      <c r="C1018" s="301" t="s">
        <v>2012</v>
      </c>
      <c r="D1018" s="306">
        <v>0</v>
      </c>
      <c r="E1018" s="306"/>
      <c r="F1018" s="70" t="str">
        <f t="shared" si="173"/>
        <v>-</v>
      </c>
    </row>
    <row r="1019" spans="1:6" ht="24" x14ac:dyDescent="0.2">
      <c r="A1019" s="72">
        <v>26534</v>
      </c>
      <c r="B1019" s="73" t="s">
        <v>2014</v>
      </c>
      <c r="C1019" s="302" t="s">
        <v>2015</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6"/>
      <c r="E1021" s="357"/>
      <c r="F1021" s="50"/>
    </row>
    <row r="1022" spans="1:6" ht="15" customHeight="1" x14ac:dyDescent="0.2">
      <c r="A1022" s="139"/>
      <c r="B1022" s="162"/>
      <c r="C1022" s="172"/>
      <c r="D1022" s="356"/>
      <c r="E1022" s="357"/>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4" t="s">
        <v>32</v>
      </c>
      <c r="B2" s="365"/>
      <c r="C2" s="365"/>
      <c r="D2" s="365"/>
      <c r="E2" s="365"/>
      <c r="F2" s="365"/>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7" t="s">
        <v>2016</v>
      </c>
      <c r="B5" s="368"/>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2017</v>
      </c>
      <c r="C6" s="281" t="s">
        <v>2018</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2019</v>
      </c>
      <c r="C7" s="133" t="s">
        <v>2020</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2021</v>
      </c>
      <c r="B8" s="64" t="s">
        <v>2022</v>
      </c>
      <c r="C8" s="133" t="s">
        <v>2021</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2023</v>
      </c>
      <c r="B9" s="64" t="s">
        <v>2024</v>
      </c>
      <c r="C9" s="133" t="s">
        <v>2023</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2025</v>
      </c>
      <c r="B10" s="64" t="s">
        <v>2026</v>
      </c>
      <c r="C10" s="133" t="s">
        <v>2025</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2027</v>
      </c>
      <c r="B11" s="64" t="s">
        <v>2028</v>
      </c>
      <c r="C11" s="133" t="s">
        <v>2027</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2029</v>
      </c>
      <c r="B12" s="64" t="s">
        <v>2030</v>
      </c>
      <c r="C12" s="133" t="s">
        <v>2029</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2031</v>
      </c>
      <c r="B13" s="64" t="s">
        <v>2032</v>
      </c>
      <c r="C13" s="133" t="s">
        <v>2031</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2033</v>
      </c>
      <c r="B14" s="64" t="s">
        <v>685</v>
      </c>
      <c r="C14" s="133" t="s">
        <v>2033</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2034</v>
      </c>
      <c r="B15" s="64" t="s">
        <v>687</v>
      </c>
      <c r="C15" s="133" t="s">
        <v>2034</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2035</v>
      </c>
      <c r="B16" s="64" t="s">
        <v>689</v>
      </c>
      <c r="C16" s="133" t="s">
        <v>2035</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2036</v>
      </c>
      <c r="B17" s="64" t="s">
        <v>691</v>
      </c>
      <c r="C17" s="133" t="s">
        <v>2036</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2037</v>
      </c>
      <c r="B18" s="64" t="s">
        <v>2038</v>
      </c>
      <c r="C18" s="133" t="s">
        <v>2037</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2039</v>
      </c>
      <c r="B19" s="64" t="s">
        <v>2040</v>
      </c>
      <c r="C19" s="133" t="s">
        <v>2039</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2041</v>
      </c>
      <c r="B20" s="64" t="s">
        <v>695</v>
      </c>
      <c r="C20" s="133" t="s">
        <v>2041</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2042</v>
      </c>
      <c r="B21" s="64" t="s">
        <v>788</v>
      </c>
      <c r="C21" s="133" t="s">
        <v>2042</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2043</v>
      </c>
      <c r="B22" s="64" t="s">
        <v>699</v>
      </c>
      <c r="C22" s="133" t="s">
        <v>2043</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2044</v>
      </c>
      <c r="B23" s="64" t="s">
        <v>701</v>
      </c>
      <c r="C23" s="133" t="s">
        <v>2044</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2045</v>
      </c>
      <c r="B24" s="64" t="s">
        <v>2046</v>
      </c>
      <c r="C24" s="133" t="s">
        <v>2045</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2047</v>
      </c>
      <c r="B25" s="64" t="s">
        <v>705</v>
      </c>
      <c r="C25" s="133" t="s">
        <v>2047</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2048</v>
      </c>
      <c r="B26" s="64" t="s">
        <v>707</v>
      </c>
      <c r="C26" s="133" t="s">
        <v>2048</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2049</v>
      </c>
      <c r="B27" s="64" t="s">
        <v>710</v>
      </c>
      <c r="C27" s="133" t="s">
        <v>2049</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2050</v>
      </c>
      <c r="B28" s="64" t="s">
        <v>2051</v>
      </c>
      <c r="C28" s="133" t="s">
        <v>2050</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2052</v>
      </c>
      <c r="B29" s="64" t="s">
        <v>2053</v>
      </c>
      <c r="C29" s="133" t="s">
        <v>2052</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2054</v>
      </c>
      <c r="B30" s="64" t="s">
        <v>713</v>
      </c>
      <c r="C30" s="133" t="s">
        <v>2054</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2055</v>
      </c>
      <c r="B31" s="64" t="s">
        <v>2056</v>
      </c>
      <c r="C31" s="133" t="s">
        <v>2055</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2057</v>
      </c>
      <c r="B32" s="64" t="s">
        <v>717</v>
      </c>
      <c r="C32" s="133" t="s">
        <v>2057</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2058</v>
      </c>
      <c r="B33" s="64" t="s">
        <v>719</v>
      </c>
      <c r="C33" s="133" t="s">
        <v>2058</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2059</v>
      </c>
      <c r="B34" s="64" t="s">
        <v>2060</v>
      </c>
      <c r="C34" s="133" t="s">
        <v>2059</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2061</v>
      </c>
      <c r="B35" s="64" t="s">
        <v>2062</v>
      </c>
      <c r="C35" s="133" t="s">
        <v>2061</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2063</v>
      </c>
      <c r="B36" s="64" t="s">
        <v>804</v>
      </c>
      <c r="C36" s="133" t="s">
        <v>2063</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2064</v>
      </c>
      <c r="B37" s="64" t="s">
        <v>725</v>
      </c>
      <c r="C37" s="133" t="s">
        <v>2064</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2065</v>
      </c>
      <c r="B38" s="64" t="s">
        <v>727</v>
      </c>
      <c r="C38" s="133" t="s">
        <v>2065</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2066</v>
      </c>
      <c r="B39" s="64" t="s">
        <v>729</v>
      </c>
      <c r="C39" s="133" t="s">
        <v>2066</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2067</v>
      </c>
      <c r="B40" s="64" t="s">
        <v>2068</v>
      </c>
      <c r="C40" s="133" t="s">
        <v>2067</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2069</v>
      </c>
      <c r="B41" s="64" t="s">
        <v>2070</v>
      </c>
      <c r="C41" s="133" t="s">
        <v>2069</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2071</v>
      </c>
      <c r="B42" s="64" t="s">
        <v>733</v>
      </c>
      <c r="C42" s="133" t="s">
        <v>2071</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2072</v>
      </c>
      <c r="B43" s="64" t="s">
        <v>735</v>
      </c>
      <c r="C43" s="133" t="s">
        <v>2072</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2073</v>
      </c>
      <c r="B44" s="64" t="s">
        <v>2074</v>
      </c>
      <c r="C44" s="133" t="s">
        <v>2073</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2075</v>
      </c>
      <c r="B45" s="64" t="s">
        <v>2076</v>
      </c>
      <c r="C45" s="133" t="s">
        <v>2075</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2077</v>
      </c>
      <c r="B46" s="64" t="s">
        <v>739</v>
      </c>
      <c r="C46" s="133" t="s">
        <v>2077</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2078</v>
      </c>
      <c r="B47" s="64" t="s">
        <v>2079</v>
      </c>
      <c r="C47" s="133" t="s">
        <v>2078</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2080</v>
      </c>
      <c r="B48" s="64" t="s">
        <v>743</v>
      </c>
      <c r="C48" s="133" t="s">
        <v>2080</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2081</v>
      </c>
      <c r="B49" s="64" t="s">
        <v>745</v>
      </c>
      <c r="C49" s="133" t="s">
        <v>2081</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2082</v>
      </c>
      <c r="B50" s="64" t="s">
        <v>2083</v>
      </c>
      <c r="C50" s="133" t="s">
        <v>2082</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2084</v>
      </c>
      <c r="B51" s="64" t="s">
        <v>2085</v>
      </c>
      <c r="C51" s="133" t="s">
        <v>2084</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2086</v>
      </c>
      <c r="B52" s="64" t="s">
        <v>2087</v>
      </c>
      <c r="C52" s="133" t="s">
        <v>2086</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2088</v>
      </c>
      <c r="B53" s="64" t="s">
        <v>2089</v>
      </c>
      <c r="C53" s="133" t="s">
        <v>2088</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2090</v>
      </c>
      <c r="B54" s="64" t="s">
        <v>2091</v>
      </c>
      <c r="C54" s="133" t="s">
        <v>2090</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2092</v>
      </c>
      <c r="B55" s="64" t="s">
        <v>2093</v>
      </c>
      <c r="C55" s="133" t="s">
        <v>2092</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2094</v>
      </c>
      <c r="B56" s="64" t="s">
        <v>2095</v>
      </c>
      <c r="C56" s="133" t="s">
        <v>2094</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2096</v>
      </c>
      <c r="B57" s="64" t="s">
        <v>2097</v>
      </c>
      <c r="C57" s="133" t="s">
        <v>2096</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2098</v>
      </c>
      <c r="B58" s="64" t="s">
        <v>2099</v>
      </c>
      <c r="C58" s="133" t="s">
        <v>2098</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2100</v>
      </c>
      <c r="B59" s="64" t="s">
        <v>2101</v>
      </c>
      <c r="C59" s="133" t="s">
        <v>2100</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2102</v>
      </c>
      <c r="B60" s="64" t="s">
        <v>2103</v>
      </c>
      <c r="C60" s="133" t="s">
        <v>2102</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2104</v>
      </c>
      <c r="B61" s="64" t="s">
        <v>2105</v>
      </c>
      <c r="C61" s="133" t="s">
        <v>2104</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2106</v>
      </c>
      <c r="B62" s="64" t="s">
        <v>2107</v>
      </c>
      <c r="C62" s="133" t="s">
        <v>2106</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2108</v>
      </c>
      <c r="B63" s="64" t="s">
        <v>2109</v>
      </c>
      <c r="C63" s="133" t="s">
        <v>2108</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2110</v>
      </c>
      <c r="B64" s="64" t="s">
        <v>2111</v>
      </c>
      <c r="C64" s="133" t="s">
        <v>2110</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2112</v>
      </c>
      <c r="B65" s="64" t="s">
        <v>2113</v>
      </c>
      <c r="C65" s="133" t="s">
        <v>2112</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2114</v>
      </c>
      <c r="B66" s="64" t="s">
        <v>2115</v>
      </c>
      <c r="C66" s="133" t="s">
        <v>2114</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2116</v>
      </c>
      <c r="B67" s="64" t="s">
        <v>2117</v>
      </c>
      <c r="C67" s="133" t="s">
        <v>2116</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2118</v>
      </c>
      <c r="B68" s="64" t="s">
        <v>2119</v>
      </c>
      <c r="C68" s="133" t="s">
        <v>2118</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2120</v>
      </c>
      <c r="B69" s="64" t="s">
        <v>2121</v>
      </c>
      <c r="C69" s="133" t="s">
        <v>2120</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2122</v>
      </c>
      <c r="B70" s="64" t="s">
        <v>2123</v>
      </c>
      <c r="C70" s="133" t="s">
        <v>2122</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2124</v>
      </c>
      <c r="B71" s="64" t="s">
        <v>2125</v>
      </c>
      <c r="C71" s="133" t="s">
        <v>2124</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2126</v>
      </c>
      <c r="B72" s="64" t="s">
        <v>2127</v>
      </c>
      <c r="C72" s="133" t="s">
        <v>2126</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2128</v>
      </c>
      <c r="B73" s="64" t="s">
        <v>2129</v>
      </c>
      <c r="C73" s="133" t="s">
        <v>2128</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2130</v>
      </c>
      <c r="B74" s="64" t="s">
        <v>2131</v>
      </c>
      <c r="C74" s="133" t="s">
        <v>2130</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2132</v>
      </c>
      <c r="B75" s="64" t="s">
        <v>2133</v>
      </c>
      <c r="C75" s="133" t="s">
        <v>2132</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2134</v>
      </c>
      <c r="B76" s="64" t="s">
        <v>2135</v>
      </c>
      <c r="C76" s="133" t="s">
        <v>2134</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2136</v>
      </c>
      <c r="B77" s="64" t="s">
        <v>2137</v>
      </c>
      <c r="C77" s="133" t="s">
        <v>2136</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2138</v>
      </c>
      <c r="B78" s="64" t="s">
        <v>2139</v>
      </c>
      <c r="C78" s="133" t="s">
        <v>2138</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2140</v>
      </c>
      <c r="B79" s="64" t="s">
        <v>2141</v>
      </c>
      <c r="C79" s="133" t="s">
        <v>2140</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2142</v>
      </c>
      <c r="B80" s="64" t="s">
        <v>2143</v>
      </c>
      <c r="C80" s="133" t="s">
        <v>2142</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2144</v>
      </c>
      <c r="B81" s="64" t="s">
        <v>2145</v>
      </c>
      <c r="C81" s="133" t="s">
        <v>2144</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2146</v>
      </c>
      <c r="B82" s="64" t="s">
        <v>2147</v>
      </c>
      <c r="C82" s="133" t="s">
        <v>2146</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2148</v>
      </c>
      <c r="B83" s="64" t="s">
        <v>2149</v>
      </c>
      <c r="C83" s="133" t="s">
        <v>2148</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2150</v>
      </c>
      <c r="B84" s="64" t="s">
        <v>2151</v>
      </c>
      <c r="C84" s="133" t="s">
        <v>2150</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2152</v>
      </c>
      <c r="B85" s="64" t="s">
        <v>2153</v>
      </c>
      <c r="C85" s="133" t="s">
        <v>2152</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2154</v>
      </c>
      <c r="B86" s="64" t="s">
        <v>2155</v>
      </c>
      <c r="C86" s="133" t="s">
        <v>2154</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2156</v>
      </c>
      <c r="B87" s="64" t="s">
        <v>2157</v>
      </c>
      <c r="C87" s="133" t="s">
        <v>2156</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2158</v>
      </c>
      <c r="B88" s="64" t="s">
        <v>2159</v>
      </c>
      <c r="C88" s="133" t="s">
        <v>2158</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2160</v>
      </c>
      <c r="C89" s="133" t="s">
        <v>2161</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2162</v>
      </c>
      <c r="B90" s="64" t="s">
        <v>2163</v>
      </c>
      <c r="C90" s="133" t="s">
        <v>2162</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2164</v>
      </c>
      <c r="B91" s="64" t="s">
        <v>2165</v>
      </c>
      <c r="C91" s="133" t="s">
        <v>2164</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2166</v>
      </c>
      <c r="B92" s="64" t="s">
        <v>2167</v>
      </c>
      <c r="C92" s="133" t="s">
        <v>2166</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2168</v>
      </c>
      <c r="B93" s="64" t="s">
        <v>2169</v>
      </c>
      <c r="C93" s="133" t="s">
        <v>2168</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2170</v>
      </c>
      <c r="B94" s="64" t="s">
        <v>2171</v>
      </c>
      <c r="C94" s="133" t="s">
        <v>2170</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2172</v>
      </c>
      <c r="B95" s="64" t="s">
        <v>2173</v>
      </c>
      <c r="C95" s="133" t="s">
        <v>2172</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2174</v>
      </c>
      <c r="B96" s="64" t="s">
        <v>2175</v>
      </c>
      <c r="C96" s="133" t="s">
        <v>2174</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2176</v>
      </c>
      <c r="B97" s="64" t="s">
        <v>2177</v>
      </c>
      <c r="C97" s="133" t="s">
        <v>2176</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2178</v>
      </c>
      <c r="B98" s="64" t="s">
        <v>2179</v>
      </c>
      <c r="C98" s="133" t="s">
        <v>2178</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2180</v>
      </c>
      <c r="B99" s="64" t="s">
        <v>2181</v>
      </c>
      <c r="C99" s="133" t="s">
        <v>2180</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2182</v>
      </c>
      <c r="B100" s="64" t="s">
        <v>2183</v>
      </c>
      <c r="C100" s="133" t="s">
        <v>2182</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2184</v>
      </c>
      <c r="B101" s="64" t="s">
        <v>2185</v>
      </c>
      <c r="C101" s="133" t="s">
        <v>2184</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2186</v>
      </c>
      <c r="B102" s="64" t="s">
        <v>2187</v>
      </c>
      <c r="C102" s="133" t="s">
        <v>2186</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2188</v>
      </c>
      <c r="B103" s="64" t="s">
        <v>2189</v>
      </c>
      <c r="C103" s="133" t="s">
        <v>2188</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2190</v>
      </c>
      <c r="B104" s="64" t="s">
        <v>2191</v>
      </c>
      <c r="C104" s="133" t="s">
        <v>2190</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2192</v>
      </c>
      <c r="B105" s="64" t="s">
        <v>2193</v>
      </c>
      <c r="C105" s="133" t="s">
        <v>2192</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2194</v>
      </c>
      <c r="B106" s="64" t="s">
        <v>2195</v>
      </c>
      <c r="C106" s="133" t="s">
        <v>2194</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2196</v>
      </c>
      <c r="C107" s="133" t="s">
        <v>2197</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2198</v>
      </c>
      <c r="B108" s="64" t="s">
        <v>2199</v>
      </c>
      <c r="C108" s="133" t="s">
        <v>2198</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2200</v>
      </c>
      <c r="B109" s="64" t="s">
        <v>2201</v>
      </c>
      <c r="C109" s="133" t="s">
        <v>2200</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2202</v>
      </c>
      <c r="B110" s="64" t="s">
        <v>2203</v>
      </c>
      <c r="C110" s="133" t="s">
        <v>2202</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2204</v>
      </c>
      <c r="B111" s="64" t="s">
        <v>2205</v>
      </c>
      <c r="C111" s="133" t="s">
        <v>2204</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2206</v>
      </c>
      <c r="B112" s="64" t="s">
        <v>2207</v>
      </c>
      <c r="C112" s="133" t="s">
        <v>2206</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2208</v>
      </c>
      <c r="B113" s="64" t="s">
        <v>2209</v>
      </c>
      <c r="C113" s="133" t="s">
        <v>2208</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2210</v>
      </c>
      <c r="B114" s="64" t="s">
        <v>2211</v>
      </c>
      <c r="C114" s="133" t="s">
        <v>2210</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2212</v>
      </c>
      <c r="B115" s="64" t="s">
        <v>2213</v>
      </c>
      <c r="C115" s="133" t="s">
        <v>2212</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2214</v>
      </c>
      <c r="B116" s="64" t="s">
        <v>2215</v>
      </c>
      <c r="C116" s="133" t="s">
        <v>2214</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2216</v>
      </c>
      <c r="B117" s="64" t="s">
        <v>2217</v>
      </c>
      <c r="C117" s="133" t="s">
        <v>2216</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2218</v>
      </c>
      <c r="B118" s="64" t="s">
        <v>2219</v>
      </c>
      <c r="C118" s="133" t="s">
        <v>2218</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2220</v>
      </c>
      <c r="B119" s="64" t="s">
        <v>2221</v>
      </c>
      <c r="C119" s="133" t="s">
        <v>2220</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2222</v>
      </c>
      <c r="C120" s="133" t="s">
        <v>2223</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2224</v>
      </c>
      <c r="B121" s="64" t="s">
        <v>2225</v>
      </c>
      <c r="C121" s="133" t="s">
        <v>2224</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2226</v>
      </c>
      <c r="B122" s="64" t="s">
        <v>2227</v>
      </c>
      <c r="C122" s="133" t="s">
        <v>2226</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2228</v>
      </c>
      <c r="B123" s="64" t="s">
        <v>2229</v>
      </c>
      <c r="C123" s="133" t="s">
        <v>2228</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2230</v>
      </c>
      <c r="B124" s="64" t="s">
        <v>2231</v>
      </c>
      <c r="C124" s="133" t="s">
        <v>2230</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2232</v>
      </c>
      <c r="B125" s="64" t="s">
        <v>2233</v>
      </c>
      <c r="C125" s="133" t="s">
        <v>2232</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2234</v>
      </c>
      <c r="B126" s="64" t="s">
        <v>2235</v>
      </c>
      <c r="C126" s="133" t="s">
        <v>2234</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2236</v>
      </c>
      <c r="C127" s="133" t="s">
        <v>2237</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2238</v>
      </c>
      <c r="B128" s="64" t="s">
        <v>2225</v>
      </c>
      <c r="C128" s="133" t="s">
        <v>2238</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2239</v>
      </c>
      <c r="B129" s="64" t="s">
        <v>2227</v>
      </c>
      <c r="C129" s="133" t="s">
        <v>2239</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2240</v>
      </c>
      <c r="B130" s="64" t="s">
        <v>2229</v>
      </c>
      <c r="C130" s="133" t="s">
        <v>2240</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2241</v>
      </c>
      <c r="B131" s="64" t="s">
        <v>2231</v>
      </c>
      <c r="C131" s="133" t="s">
        <v>2241</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2242</v>
      </c>
      <c r="B132" s="64" t="s">
        <v>2233</v>
      </c>
      <c r="C132" s="133" t="s">
        <v>2242</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2243</v>
      </c>
      <c r="B133" s="64" t="s">
        <v>2235</v>
      </c>
      <c r="C133" s="133" t="s">
        <v>2243</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2244</v>
      </c>
      <c r="B134" s="64" t="s">
        <v>2245</v>
      </c>
      <c r="C134" s="133" t="s">
        <v>2244</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2246</v>
      </c>
      <c r="B135" s="64" t="s">
        <v>2247</v>
      </c>
      <c r="C135" s="133" t="s">
        <v>2246</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2248</v>
      </c>
      <c r="C136" s="133" t="s">
        <v>2249</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2250</v>
      </c>
      <c r="B137" s="64" t="s">
        <v>969</v>
      </c>
      <c r="C137" s="133" t="s">
        <v>2250</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2251</v>
      </c>
      <c r="B138" s="64" t="s">
        <v>971</v>
      </c>
      <c r="C138" s="133" t="s">
        <v>2251</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2252</v>
      </c>
      <c r="B139" s="64" t="s">
        <v>973</v>
      </c>
      <c r="C139" s="133" t="s">
        <v>2252</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2253</v>
      </c>
      <c r="B140" s="64" t="s">
        <v>1179</v>
      </c>
      <c r="C140" s="133" t="s">
        <v>2253</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2254</v>
      </c>
      <c r="B141" s="181" t="s">
        <v>1183</v>
      </c>
      <c r="C141" s="133" t="s">
        <v>2254</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2255</v>
      </c>
      <c r="B142" s="64" t="s">
        <v>985</v>
      </c>
      <c r="C142" s="133" t="s">
        <v>2255</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2256</v>
      </c>
      <c r="C143" s="133" t="s">
        <v>2257</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2258</v>
      </c>
      <c r="B144" s="64" t="s">
        <v>1185</v>
      </c>
      <c r="C144" s="133" t="s">
        <v>2258</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2259</v>
      </c>
      <c r="B145" s="64" t="s">
        <v>987</v>
      </c>
      <c r="C145" s="133" t="s">
        <v>2259</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2260</v>
      </c>
      <c r="B146" s="64" t="s">
        <v>2261</v>
      </c>
      <c r="C146" s="133" t="s">
        <v>2260</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2262</v>
      </c>
      <c r="B147" s="64" t="s">
        <v>2263</v>
      </c>
      <c r="C147" s="133" t="s">
        <v>2262</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2264</v>
      </c>
      <c r="B148" s="64" t="s">
        <v>2265</v>
      </c>
      <c r="C148" s="133" t="s">
        <v>2264</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2266</v>
      </c>
      <c r="B149" s="64" t="s">
        <v>2267</v>
      </c>
      <c r="C149" s="133" t="s">
        <v>2266</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2268</v>
      </c>
      <c r="B150" s="64" t="s">
        <v>2269</v>
      </c>
      <c r="C150" s="133" t="s">
        <v>2268</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2270</v>
      </c>
      <c r="B151" s="64" t="s">
        <v>2271</v>
      </c>
      <c r="C151" s="133" t="s">
        <v>2270</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2272</v>
      </c>
      <c r="B152" s="64" t="s">
        <v>2273</v>
      </c>
      <c r="C152" s="133" t="s">
        <v>2272</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2274</v>
      </c>
      <c r="B153" s="64" t="s">
        <v>2275</v>
      </c>
      <c r="C153" s="133" t="s">
        <v>2274</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2276</v>
      </c>
      <c r="B154" s="64" t="s">
        <v>2277</v>
      </c>
      <c r="C154" s="133" t="s">
        <v>2276</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2278</v>
      </c>
      <c r="B155" s="64" t="s">
        <v>2279</v>
      </c>
      <c r="C155" s="133" t="s">
        <v>2278</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2280</v>
      </c>
      <c r="B156" s="64" t="s">
        <v>2281</v>
      </c>
      <c r="C156" s="133" t="s">
        <v>2280</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2282</v>
      </c>
      <c r="B157" s="64" t="s">
        <v>2283</v>
      </c>
      <c r="C157" s="133" t="s">
        <v>2282</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2284</v>
      </c>
      <c r="B158" s="64" t="s">
        <v>2285</v>
      </c>
      <c r="C158" s="133" t="s">
        <v>2284</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2286</v>
      </c>
      <c r="B159" s="64" t="s">
        <v>2287</v>
      </c>
      <c r="C159" s="133" t="s">
        <v>2286</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2288</v>
      </c>
      <c r="B160" s="181" t="s">
        <v>2289</v>
      </c>
      <c r="C160" s="133" t="s">
        <v>2288</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2290</v>
      </c>
      <c r="B161" s="64" t="s">
        <v>2291</v>
      </c>
      <c r="C161" s="133" t="s">
        <v>2290</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2292</v>
      </c>
      <c r="B162" s="64" t="s">
        <v>2293</v>
      </c>
      <c r="C162" s="133" t="s">
        <v>2292</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2294</v>
      </c>
      <c r="B163" s="64" t="s">
        <v>2295</v>
      </c>
      <c r="C163" s="133" t="s">
        <v>2294</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2296</v>
      </c>
      <c r="B164" s="64" t="s">
        <v>2297</v>
      </c>
      <c r="C164" s="133" t="s">
        <v>2296</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2298</v>
      </c>
      <c r="B165" s="64" t="s">
        <v>2299</v>
      </c>
      <c r="C165" s="133" t="s">
        <v>2298</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2300</v>
      </c>
      <c r="B166" s="64" t="s">
        <v>2301</v>
      </c>
      <c r="C166" s="133" t="s">
        <v>2300</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2302</v>
      </c>
      <c r="B167" s="64" t="s">
        <v>2303</v>
      </c>
      <c r="C167" s="133" t="s">
        <v>2302</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2304</v>
      </c>
      <c r="B168" s="64" t="s">
        <v>2305</v>
      </c>
      <c r="C168" s="133" t="s">
        <v>2304</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2306</v>
      </c>
      <c r="B169" s="64" t="s">
        <v>2307</v>
      </c>
      <c r="C169" s="133" t="s">
        <v>2306</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2308</v>
      </c>
      <c r="B170" s="64" t="s">
        <v>2309</v>
      </c>
      <c r="C170" s="133" t="s">
        <v>2308</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1299</v>
      </c>
      <c r="B171" s="64" t="s">
        <v>2310</v>
      </c>
      <c r="C171" s="133" t="s">
        <v>1299</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2311</v>
      </c>
      <c r="B172" s="64" t="s">
        <v>2312</v>
      </c>
      <c r="C172" s="133" t="s">
        <v>2311</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2313</v>
      </c>
      <c r="B173" s="64" t="s">
        <v>2314</v>
      </c>
      <c r="C173" s="133" t="s">
        <v>2313</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2315</v>
      </c>
      <c r="B174" s="64" t="s">
        <v>2316</v>
      </c>
      <c r="C174" s="133" t="s">
        <v>2315</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2" t="s">
        <v>2317</v>
      </c>
      <c r="B175" s="363"/>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2318</v>
      </c>
      <c r="C176" s="133" t="s">
        <v>2319</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2320</v>
      </c>
      <c r="B177" s="64" t="s">
        <v>2321</v>
      </c>
      <c r="C177" s="133" t="s">
        <v>2320</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2322</v>
      </c>
      <c r="B178" s="64" t="s">
        <v>2323</v>
      </c>
      <c r="C178" s="133" t="s">
        <v>2322</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2324</v>
      </c>
      <c r="B179" s="64" t="s">
        <v>2325</v>
      </c>
      <c r="C179" s="133" t="s">
        <v>2324</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2326</v>
      </c>
      <c r="B180" s="64" t="s">
        <v>2327</v>
      </c>
      <c r="C180" s="133" t="s">
        <v>2326</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2328</v>
      </c>
      <c r="B181" s="64" t="s">
        <v>2329</v>
      </c>
      <c r="C181" s="133" t="s">
        <v>2328</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2330</v>
      </c>
      <c r="B182" s="64" t="s">
        <v>2331</v>
      </c>
      <c r="C182" s="133" t="s">
        <v>2330</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2332</v>
      </c>
      <c r="B183" s="64" t="s">
        <v>2333</v>
      </c>
      <c r="C183" s="133" t="s">
        <v>2332</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2334</v>
      </c>
      <c r="B184" s="64" t="s">
        <v>2335</v>
      </c>
      <c r="C184" s="133" t="s">
        <v>2334</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2336</v>
      </c>
      <c r="B185" s="64" t="s">
        <v>2337</v>
      </c>
      <c r="C185" s="133" t="s">
        <v>2336</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2338</v>
      </c>
      <c r="B186" s="64" t="s">
        <v>2339</v>
      </c>
      <c r="C186" s="133" t="s">
        <v>2338</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2340</v>
      </c>
      <c r="B187" s="64" t="s">
        <v>2341</v>
      </c>
      <c r="C187" s="133" t="s">
        <v>2340</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2342</v>
      </c>
      <c r="B188" s="64" t="s">
        <v>2343</v>
      </c>
      <c r="C188" s="133" t="s">
        <v>2342</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2344</v>
      </c>
      <c r="B189" s="64" t="s">
        <v>2345</v>
      </c>
      <c r="C189" s="133" t="s">
        <v>2344</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2346</v>
      </c>
      <c r="B190" s="64" t="s">
        <v>2347</v>
      </c>
      <c r="C190" s="133" t="s">
        <v>2346</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2348</v>
      </c>
      <c r="B191" s="64" t="s">
        <v>2349</v>
      </c>
      <c r="C191" s="133" t="s">
        <v>2348</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2350</v>
      </c>
      <c r="B192" s="64" t="s">
        <v>2351</v>
      </c>
      <c r="C192" s="133" t="s">
        <v>2350</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2352</v>
      </c>
      <c r="B193" s="64" t="s">
        <v>2353</v>
      </c>
      <c r="C193" s="133" t="s">
        <v>2352</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2354</v>
      </c>
      <c r="B194" s="64" t="s">
        <v>2355</v>
      </c>
      <c r="C194" s="133" t="s">
        <v>2354</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2356</v>
      </c>
      <c r="B195" s="64" t="s">
        <v>2357</v>
      </c>
      <c r="C195" s="133" t="s">
        <v>2356</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2358</v>
      </c>
      <c r="B196" s="64" t="s">
        <v>2359</v>
      </c>
      <c r="C196" s="133" t="s">
        <v>2358</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2360</v>
      </c>
      <c r="B197" s="64" t="s">
        <v>2361</v>
      </c>
      <c r="C197" s="133" t="s">
        <v>2360</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2362</v>
      </c>
      <c r="B198" s="64" t="s">
        <v>2363</v>
      </c>
      <c r="C198" s="133" t="s">
        <v>2362</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2364</v>
      </c>
      <c r="B199" s="64" t="s">
        <v>2365</v>
      </c>
      <c r="C199" s="133" t="s">
        <v>2364</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2366</v>
      </c>
      <c r="B200" s="64" t="s">
        <v>2367</v>
      </c>
      <c r="C200" s="133" t="s">
        <v>2366</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2368</v>
      </c>
      <c r="B201" s="64" t="s">
        <v>2369</v>
      </c>
      <c r="C201" s="133" t="s">
        <v>2368</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2370</v>
      </c>
      <c r="B202" s="64" t="s">
        <v>2371</v>
      </c>
      <c r="C202" s="133" t="s">
        <v>2370</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2372</v>
      </c>
      <c r="B203" s="64" t="s">
        <v>2373</v>
      </c>
      <c r="C203" s="133" t="s">
        <v>2372</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2374</v>
      </c>
      <c r="C204" s="133" t="s">
        <v>2375</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2376</v>
      </c>
      <c r="B205" s="64" t="s">
        <v>2377</v>
      </c>
      <c r="C205" s="133" t="s">
        <v>2376</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2378</v>
      </c>
      <c r="B206" s="64" t="s">
        <v>2379</v>
      </c>
      <c r="C206" s="133" t="s">
        <v>2378</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2380</v>
      </c>
      <c r="B207" s="64" t="s">
        <v>2381</v>
      </c>
      <c r="C207" s="133" t="s">
        <v>2380</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2382</v>
      </c>
      <c r="B208" s="64" t="s">
        <v>2383</v>
      </c>
      <c r="C208" s="133" t="s">
        <v>2382</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2384</v>
      </c>
      <c r="B209" s="64" t="s">
        <v>2385</v>
      </c>
      <c r="C209" s="133" t="s">
        <v>2384</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2386</v>
      </c>
      <c r="B210" s="64" t="s">
        <v>2387</v>
      </c>
      <c r="C210" s="133" t="s">
        <v>2386</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2388</v>
      </c>
      <c r="C211" s="133" t="s">
        <v>2389</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2390</v>
      </c>
      <c r="B212" s="64" t="s">
        <v>2377</v>
      </c>
      <c r="C212" s="133" t="s">
        <v>2390</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2391</v>
      </c>
      <c r="B213" s="64" t="s">
        <v>2379</v>
      </c>
      <c r="C213" s="133" t="s">
        <v>2391</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2392</v>
      </c>
      <c r="B214" s="64" t="s">
        <v>2381</v>
      </c>
      <c r="C214" s="133" t="s">
        <v>2392</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2393</v>
      </c>
      <c r="B215" s="64" t="s">
        <v>2383</v>
      </c>
      <c r="C215" s="133" t="s">
        <v>2393</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2394</v>
      </c>
      <c r="B216" s="64" t="s">
        <v>2385</v>
      </c>
      <c r="C216" s="133" t="s">
        <v>2394</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2395</v>
      </c>
      <c r="B217" s="64" t="s">
        <v>2387</v>
      </c>
      <c r="C217" s="133" t="s">
        <v>2395</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2396</v>
      </c>
      <c r="B218" s="64" t="s">
        <v>2397</v>
      </c>
      <c r="C218" s="133" t="s">
        <v>2396</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2398</v>
      </c>
      <c r="B219" s="64" t="s">
        <v>2399</v>
      </c>
      <c r="C219" s="133" t="s">
        <v>2398</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2400</v>
      </c>
      <c r="C220" s="133" t="s">
        <v>2401</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2402</v>
      </c>
      <c r="B221" s="64" t="s">
        <v>2403</v>
      </c>
      <c r="C221" s="133" t="s">
        <v>2402</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2404</v>
      </c>
      <c r="B222" s="64" t="s">
        <v>2405</v>
      </c>
      <c r="C222" s="133" t="s">
        <v>2404</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2406</v>
      </c>
      <c r="B223" s="64" t="s">
        <v>2407</v>
      </c>
      <c r="C223" s="133" t="s">
        <v>2406</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2408</v>
      </c>
      <c r="B224" s="64" t="s">
        <v>2409</v>
      </c>
      <c r="C224" s="133" t="s">
        <v>2408</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2410</v>
      </c>
      <c r="B225" s="64" t="s">
        <v>2411</v>
      </c>
      <c r="C225" s="133" t="s">
        <v>2410</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2412</v>
      </c>
      <c r="B226" s="64" t="s">
        <v>2413</v>
      </c>
      <c r="C226" s="133" t="s">
        <v>2412</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2414</v>
      </c>
      <c r="B227" s="64" t="s">
        <v>2415</v>
      </c>
      <c r="C227" s="133" t="s">
        <v>2414</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2416</v>
      </c>
      <c r="B228" s="64" t="s">
        <v>2417</v>
      </c>
      <c r="C228" s="133" t="s">
        <v>2416</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2418</v>
      </c>
      <c r="B229" s="64" t="s">
        <v>2419</v>
      </c>
      <c r="C229" s="133" t="s">
        <v>2418</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2420</v>
      </c>
      <c r="B230" s="64" t="s">
        <v>2421</v>
      </c>
      <c r="C230" s="133" t="s">
        <v>2420</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2422</v>
      </c>
      <c r="B231" s="64" t="s">
        <v>2423</v>
      </c>
      <c r="C231" s="133" t="s">
        <v>2422</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2424</v>
      </c>
      <c r="B232" s="64" t="s">
        <v>2425</v>
      </c>
      <c r="C232" s="133" t="s">
        <v>2424</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2426</v>
      </c>
      <c r="B233" s="64" t="s">
        <v>2427</v>
      </c>
      <c r="C233" s="133" t="s">
        <v>2426</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2428</v>
      </c>
      <c r="B234" s="64" t="s">
        <v>2429</v>
      </c>
      <c r="C234" s="133" t="s">
        <v>2428</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2430</v>
      </c>
      <c r="B235" s="64" t="s">
        <v>2431</v>
      </c>
      <c r="C235" s="133" t="s">
        <v>2430</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2432</v>
      </c>
      <c r="B236" s="181" t="s">
        <v>2433</v>
      </c>
      <c r="C236" s="133" t="s">
        <v>2432</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2434</v>
      </c>
      <c r="C237" s="133" t="s">
        <v>2435</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2436</v>
      </c>
      <c r="B238" s="64" t="s">
        <v>2437</v>
      </c>
      <c r="C238" s="133" t="s">
        <v>2436</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2438</v>
      </c>
      <c r="B239" s="64" t="s">
        <v>2439</v>
      </c>
      <c r="C239" s="133" t="s">
        <v>2438</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2440</v>
      </c>
      <c r="C240" s="133" t="s">
        <v>2441</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2442</v>
      </c>
      <c r="C241" s="133" t="s">
        <v>2443</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2444</v>
      </c>
      <c r="C242" s="133" t="s">
        <v>2445</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2446</v>
      </c>
      <c r="C243" s="133" t="s">
        <v>2447</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2448</v>
      </c>
      <c r="C244" s="133" t="s">
        <v>2449</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2450</v>
      </c>
      <c r="C245" s="133" t="s">
        <v>2451</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2452</v>
      </c>
      <c r="C246" s="133" t="s">
        <v>2453</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2454</v>
      </c>
      <c r="B247" s="64" t="s">
        <v>2455</v>
      </c>
      <c r="C247" s="133" t="s">
        <v>2454</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2456</v>
      </c>
      <c r="B248" s="64" t="s">
        <v>2457</v>
      </c>
      <c r="C248" s="133" t="s">
        <v>2456</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2458</v>
      </c>
      <c r="B249" s="64" t="s">
        <v>2459</v>
      </c>
      <c r="C249" s="133" t="s">
        <v>2458</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2460</v>
      </c>
      <c r="B250" s="64" t="s">
        <v>2461</v>
      </c>
      <c r="C250" s="133" t="s">
        <v>2460</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2462</v>
      </c>
      <c r="B251" s="64" t="s">
        <v>2463</v>
      </c>
      <c r="C251" s="133" t="s">
        <v>2462</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2464</v>
      </c>
      <c r="B252" s="64" t="s">
        <v>2465</v>
      </c>
      <c r="C252" s="133" t="s">
        <v>2464</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2466</v>
      </c>
      <c r="B253" s="64" t="s">
        <v>2467</v>
      </c>
      <c r="C253" s="133" t="s">
        <v>2466</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2468</v>
      </c>
      <c r="B254" s="64" t="s">
        <v>2469</v>
      </c>
      <c r="C254" s="133" t="s">
        <v>2468</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2470</v>
      </c>
      <c r="B255" s="64" t="s">
        <v>2471</v>
      </c>
      <c r="C255" s="133" t="s">
        <v>2470</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2472</v>
      </c>
      <c r="B256" s="64" t="s">
        <v>2473</v>
      </c>
      <c r="C256" s="133" t="s">
        <v>2472</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645</v>
      </c>
      <c r="B257" s="64" t="s">
        <v>2474</v>
      </c>
      <c r="C257" s="133" t="s">
        <v>645</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845</v>
      </c>
      <c r="B258" s="64" t="s">
        <v>2475</v>
      </c>
      <c r="C258" s="133" t="s">
        <v>845</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1280</v>
      </c>
      <c r="B259" s="64" t="s">
        <v>2476</v>
      </c>
      <c r="C259" s="133" t="s">
        <v>1280</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2477</v>
      </c>
      <c r="B260" s="64" t="s">
        <v>2478</v>
      </c>
      <c r="C260" s="133" t="s">
        <v>2477</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647</v>
      </c>
      <c r="B261" s="64" t="s">
        <v>2479</v>
      </c>
      <c r="C261" s="133" t="s">
        <v>647</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847</v>
      </c>
      <c r="B262" s="64" t="s">
        <v>2480</v>
      </c>
      <c r="C262" s="133" t="s">
        <v>847</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1282</v>
      </c>
      <c r="B263" s="64" t="s">
        <v>2481</v>
      </c>
      <c r="C263" s="133" t="s">
        <v>1282</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2482</v>
      </c>
      <c r="B264" s="64" t="s">
        <v>2483</v>
      </c>
      <c r="C264" s="133" t="s">
        <v>2482</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2484</v>
      </c>
      <c r="B265" s="64" t="s">
        <v>2485</v>
      </c>
      <c r="C265" s="133" t="s">
        <v>2484</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2486</v>
      </c>
      <c r="B266" s="64" t="s">
        <v>2487</v>
      </c>
      <c r="C266" s="133" t="s">
        <v>2486</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2488</v>
      </c>
      <c r="B267" s="64" t="s">
        <v>2489</v>
      </c>
      <c r="C267" s="133" t="s">
        <v>2488</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2490</v>
      </c>
      <c r="B268" s="64" t="s">
        <v>2491</v>
      </c>
      <c r="C268" s="133" t="s">
        <v>2490</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2492</v>
      </c>
      <c r="B269" s="64" t="s">
        <v>2493</v>
      </c>
      <c r="C269" s="133" t="s">
        <v>2492</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2494</v>
      </c>
      <c r="B270" s="64" t="s">
        <v>2495</v>
      </c>
      <c r="C270" s="133" t="s">
        <v>2494</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2496</v>
      </c>
      <c r="B271" s="64" t="s">
        <v>2497</v>
      </c>
      <c r="C271" s="133" t="s">
        <v>2496</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2498</v>
      </c>
      <c r="B272" s="64" t="s">
        <v>2499</v>
      </c>
      <c r="C272" s="133" t="s">
        <v>2498</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2500</v>
      </c>
      <c r="B273" s="64" t="s">
        <v>2501</v>
      </c>
      <c r="C273" s="133" t="s">
        <v>2500</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649</v>
      </c>
      <c r="B274" s="64" t="s">
        <v>2502</v>
      </c>
      <c r="C274" s="133" t="s">
        <v>649</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2503</v>
      </c>
      <c r="B275" s="64" t="s">
        <v>2504</v>
      </c>
      <c r="C275" s="133" t="s">
        <v>2503</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2505</v>
      </c>
      <c r="B276" s="64" t="s">
        <v>2506</v>
      </c>
      <c r="C276" s="133" t="s">
        <v>2505</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2507</v>
      </c>
      <c r="B277" s="64" t="s">
        <v>2508</v>
      </c>
      <c r="C277" s="133" t="s">
        <v>2507</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2509</v>
      </c>
      <c r="B278" s="64" t="s">
        <v>2510</v>
      </c>
      <c r="C278" s="133" t="s">
        <v>2509</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2511</v>
      </c>
      <c r="B279" s="64" t="s">
        <v>2512</v>
      </c>
      <c r="C279" s="133" t="s">
        <v>2511</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2513</v>
      </c>
      <c r="B280" s="64" t="s">
        <v>2514</v>
      </c>
      <c r="C280" s="133" t="s">
        <v>2513</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2515</v>
      </c>
      <c r="B281" s="64" t="s">
        <v>2516</v>
      </c>
      <c r="C281" s="133" t="s">
        <v>2515</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2517</v>
      </c>
      <c r="B282" s="64" t="s">
        <v>2518</v>
      </c>
      <c r="C282" s="133" t="s">
        <v>2517</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2519</v>
      </c>
      <c r="B283" s="64" t="s">
        <v>2520</v>
      </c>
      <c r="C283" s="133" t="s">
        <v>2519</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2521</v>
      </c>
      <c r="B284" s="64" t="s">
        <v>198</v>
      </c>
      <c r="C284" s="133" t="s">
        <v>2521</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2522</v>
      </c>
      <c r="B285" s="64" t="s">
        <v>2523</v>
      </c>
      <c r="C285" s="133" t="s">
        <v>2522</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2524</v>
      </c>
      <c r="B286" s="64" t="s">
        <v>2525</v>
      </c>
      <c r="C286" s="133" t="s">
        <v>2524</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2526</v>
      </c>
      <c r="B287" s="64" t="s">
        <v>2527</v>
      </c>
      <c r="C287" s="133" t="s">
        <v>2526</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2528</v>
      </c>
      <c r="B288" s="64" t="s">
        <v>2529</v>
      </c>
      <c r="C288" s="133" t="s">
        <v>2528</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2530</v>
      </c>
      <c r="B289" s="64" t="s">
        <v>2531</v>
      </c>
      <c r="C289" s="133" t="s">
        <v>2530</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2532</v>
      </c>
      <c r="B290" s="64" t="s">
        <v>2533</v>
      </c>
      <c r="C290" s="133" t="s">
        <v>2532</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849</v>
      </c>
      <c r="B291" s="64" t="s">
        <v>2534</v>
      </c>
      <c r="C291" s="133" t="s">
        <v>849</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2535</v>
      </c>
      <c r="B292" s="64" t="s">
        <v>2536</v>
      </c>
      <c r="C292" s="133" t="s">
        <v>2535</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2537</v>
      </c>
      <c r="B293" s="64" t="s">
        <v>2538</v>
      </c>
      <c r="C293" s="133" t="s">
        <v>2537</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2539</v>
      </c>
      <c r="B294" s="64" t="s">
        <v>2540</v>
      </c>
      <c r="C294" s="133" t="s">
        <v>2539</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2541</v>
      </c>
      <c r="B295" s="64" t="s">
        <v>2542</v>
      </c>
      <c r="C295" s="133" t="s">
        <v>2541</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2543</v>
      </c>
      <c r="B296" s="64" t="s">
        <v>2544</v>
      </c>
      <c r="C296" s="133" t="s">
        <v>2543</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2545</v>
      </c>
      <c r="B297" s="64" t="s">
        <v>2546</v>
      </c>
      <c r="C297" s="133" t="s">
        <v>2545</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2547</v>
      </c>
      <c r="B298" s="73" t="s">
        <v>2548</v>
      </c>
      <c r="C298" s="133" t="s">
        <v>2547</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6" t="s">
        <v>1301</v>
      </c>
      <c r="B299" s="363"/>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2549</v>
      </c>
      <c r="B300" s="64" t="s">
        <v>2550</v>
      </c>
      <c r="C300" s="133" t="s">
        <v>2551</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2549</v>
      </c>
      <c r="B301" s="64" t="s">
        <v>2552</v>
      </c>
      <c r="C301" s="133" t="s">
        <v>2553</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2554</v>
      </c>
      <c r="B302" s="64" t="s">
        <v>2555</v>
      </c>
      <c r="C302" s="133" t="s">
        <v>2556</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2554</v>
      </c>
      <c r="B303" s="64" t="s">
        <v>2557</v>
      </c>
      <c r="C303" s="133" t="s">
        <v>2558</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2554</v>
      </c>
      <c r="B304" s="64" t="s">
        <v>2559</v>
      </c>
      <c r="C304" s="133" t="s">
        <v>2560</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2561</v>
      </c>
      <c r="B305" s="64" t="s">
        <v>2562</v>
      </c>
      <c r="C305" s="133" t="s">
        <v>2563</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2561</v>
      </c>
      <c r="B306" s="64" t="s">
        <v>2564</v>
      </c>
      <c r="C306" s="133" t="s">
        <v>2565</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2561</v>
      </c>
      <c r="B307" s="64" t="s">
        <v>2566</v>
      </c>
      <c r="C307" s="133" t="s">
        <v>2567</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2568</v>
      </c>
      <c r="B308" s="64" t="s">
        <v>2569</v>
      </c>
      <c r="C308" s="133" t="s">
        <v>2568</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2570</v>
      </c>
      <c r="B309" s="64" t="s">
        <v>2571</v>
      </c>
      <c r="C309" s="133" t="s">
        <v>2570</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2572</v>
      </c>
      <c r="B310" s="64" t="s">
        <v>2573</v>
      </c>
      <c r="C310" s="133" t="s">
        <v>2572</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2574</v>
      </c>
      <c r="B311" s="64" t="s">
        <v>2575</v>
      </c>
      <c r="C311" s="133" t="s">
        <v>2574</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2576</v>
      </c>
      <c r="B312" s="64" t="s">
        <v>2577</v>
      </c>
      <c r="C312" s="133" t="s">
        <v>2576</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2578</v>
      </c>
      <c r="B313" s="64" t="s">
        <v>2579</v>
      </c>
      <c r="C313" s="133" t="s">
        <v>2578</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2580</v>
      </c>
      <c r="B314" s="64" t="s">
        <v>2581</v>
      </c>
      <c r="C314" s="133" t="s">
        <v>2580</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2582</v>
      </c>
      <c r="B315" s="64" t="s">
        <v>2583</v>
      </c>
      <c r="C315" s="133" t="s">
        <v>2582</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2584</v>
      </c>
      <c r="B316" s="64" t="s">
        <v>2585</v>
      </c>
      <c r="C316" s="133" t="s">
        <v>2584</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2586</v>
      </c>
      <c r="B317" s="64" t="s">
        <v>2587</v>
      </c>
      <c r="C317" s="133" t="s">
        <v>2586</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2588</v>
      </c>
      <c r="B318" s="64" t="s">
        <v>2589</v>
      </c>
      <c r="C318" s="133" t="s">
        <v>2588</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2590</v>
      </c>
      <c r="B319" s="64" t="s">
        <v>2591</v>
      </c>
      <c r="C319" s="133" t="s">
        <v>2590</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2592</v>
      </c>
      <c r="B320" s="64" t="s">
        <v>2593</v>
      </c>
      <c r="C320" s="133" t="s">
        <v>2592</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2594</v>
      </c>
      <c r="B321" s="64" t="s">
        <v>2595</v>
      </c>
      <c r="C321" s="133" t="s">
        <v>2594</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2596</v>
      </c>
      <c r="B322" s="64" t="s">
        <v>2597</v>
      </c>
      <c r="C322" s="133" t="s">
        <v>2596</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2598</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2599</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2600</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2601</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2602</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2603</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2604</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2605</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2606</v>
      </c>
      <c r="B331" s="64" t="s">
        <v>2607</v>
      </c>
      <c r="C331" s="133" t="s">
        <v>2606</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2608</v>
      </c>
      <c r="B332" s="64" t="s">
        <v>2609</v>
      </c>
      <c r="C332" s="133" t="s">
        <v>2608</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2610</v>
      </c>
      <c r="B333" s="64" t="s">
        <v>2611</v>
      </c>
      <c r="C333" s="133" t="s">
        <v>2610</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2612</v>
      </c>
      <c r="B334" s="64" t="s">
        <v>2613</v>
      </c>
      <c r="C334" s="133" t="s">
        <v>2612</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2614</v>
      </c>
      <c r="B335" s="64" t="s">
        <v>2615</v>
      </c>
      <c r="C335" s="133" t="s">
        <v>2614</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2616</v>
      </c>
      <c r="B336" s="64" t="s">
        <v>2617</v>
      </c>
      <c r="C336" s="133" t="s">
        <v>2618</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2616</v>
      </c>
      <c r="B337" s="64" t="s">
        <v>2619</v>
      </c>
      <c r="C337" s="133" t="s">
        <v>2620</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2621</v>
      </c>
      <c r="B338" s="64" t="s">
        <v>2622</v>
      </c>
      <c r="C338" s="133" t="s">
        <v>2623</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2621</v>
      </c>
      <c r="B339" s="64" t="s">
        <v>2624</v>
      </c>
      <c r="C339" s="133" t="s">
        <v>2625</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2626</v>
      </c>
      <c r="B340" s="64" t="s">
        <v>2627</v>
      </c>
      <c r="C340" s="133" t="s">
        <v>2628</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2626</v>
      </c>
      <c r="B341" s="64" t="s">
        <v>2629</v>
      </c>
      <c r="C341" s="133" t="s">
        <v>2630</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2631</v>
      </c>
      <c r="B342" s="64" t="s">
        <v>2632</v>
      </c>
      <c r="C342" s="133" t="s">
        <v>2633</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2631</v>
      </c>
      <c r="B343" s="64" t="s">
        <v>2634</v>
      </c>
      <c r="C343" s="133" t="s">
        <v>2635</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2636</v>
      </c>
      <c r="C344" s="133" t="s">
        <v>2637</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2638</v>
      </c>
      <c r="B345" s="181" t="s">
        <v>2639</v>
      </c>
      <c r="C345" s="133" t="s">
        <v>2638</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2640</v>
      </c>
      <c r="C346" s="133" t="s">
        <v>2641</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2642</v>
      </c>
      <c r="C347" s="133" t="s">
        <v>2643</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2001</v>
      </c>
      <c r="B348" s="181" t="s">
        <v>2002</v>
      </c>
      <c r="C348" s="133" t="s">
        <v>2001</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2644</v>
      </c>
      <c r="C349" s="133" t="s">
        <v>2645</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2646</v>
      </c>
      <c r="C350" s="133" t="s">
        <v>2647</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2648</v>
      </c>
      <c r="B351" s="181" t="s">
        <v>2649</v>
      </c>
      <c r="C351" s="133" t="s">
        <v>2648</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2650</v>
      </c>
      <c r="C352" s="133" t="s">
        <v>2651</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2652</v>
      </c>
      <c r="C353" s="133" t="s">
        <v>2653</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2003</v>
      </c>
      <c r="B354" s="181" t="s">
        <v>2004</v>
      </c>
      <c r="C354" s="133" t="s">
        <v>2003</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2005</v>
      </c>
      <c r="C355" s="133" t="s">
        <v>2006</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2007</v>
      </c>
      <c r="B356" s="181" t="s">
        <v>2008</v>
      </c>
      <c r="C356" s="133" t="s">
        <v>2007</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2654</v>
      </c>
      <c r="C357" s="133" t="s">
        <v>2655</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2656</v>
      </c>
      <c r="C358" s="133" t="s">
        <v>2657</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2012</v>
      </c>
      <c r="B359" s="181" t="s">
        <v>2013</v>
      </c>
      <c r="C359" s="133" t="s">
        <v>2012</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2658</v>
      </c>
      <c r="C360" s="133" t="s">
        <v>2659</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2014</v>
      </c>
      <c r="C361" s="133" t="s">
        <v>2015</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2660</v>
      </c>
      <c r="C362" s="133" t="s">
        <v>2661</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2662</v>
      </c>
      <c r="C363" s="133" t="s">
        <v>2663</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2664</v>
      </c>
      <c r="C364" s="133" t="s">
        <v>2665</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2666</v>
      </c>
      <c r="B365" s="181" t="s">
        <v>2667</v>
      </c>
      <c r="C365" s="133" t="s">
        <v>2666</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2668</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2669</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2670</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2671</v>
      </c>
      <c r="B369" s="181" t="s">
        <v>2672</v>
      </c>
      <c r="C369" s="133" t="s">
        <v>2671</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2673</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2674</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2675</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2676</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2677</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2678</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2679</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2680</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2681</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2682</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2683</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2684</v>
      </c>
      <c r="B381" s="64" t="s">
        <v>2685</v>
      </c>
      <c r="C381" s="133" t="s">
        <v>2684</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2686</v>
      </c>
      <c r="B382" s="64" t="s">
        <v>2687</v>
      </c>
      <c r="C382" s="133" t="s">
        <v>2686</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2688</v>
      </c>
      <c r="B383" s="64" t="s">
        <v>2689</v>
      </c>
      <c r="C383" s="133" t="s">
        <v>2688</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2690</v>
      </c>
      <c r="B384" s="64" t="s">
        <v>2691</v>
      </c>
      <c r="C384" s="133" t="s">
        <v>2690</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2692</v>
      </c>
      <c r="B385" s="64" t="s">
        <v>2693</v>
      </c>
      <c r="C385" s="133" t="s">
        <v>2692</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2694</v>
      </c>
      <c r="B386" s="64" t="s">
        <v>2695</v>
      </c>
      <c r="C386" s="133" t="s">
        <v>2694</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2696</v>
      </c>
      <c r="B387" s="181" t="s">
        <v>2697</v>
      </c>
      <c r="C387" s="133" t="s">
        <v>2696</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2698</v>
      </c>
      <c r="B388" s="181" t="s">
        <v>2699</v>
      </c>
      <c r="C388" s="133" t="s">
        <v>2698</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2700</v>
      </c>
      <c r="B389" s="181" t="s">
        <v>2701</v>
      </c>
      <c r="C389" s="133" t="s">
        <v>2700</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2702</v>
      </c>
      <c r="B390" s="181" t="s">
        <v>2703</v>
      </c>
      <c r="C390" s="133" t="s">
        <v>2702</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2704</v>
      </c>
      <c r="B391" s="309" t="s">
        <v>2705</v>
      </c>
      <c r="C391" s="310" t="s">
        <v>2704</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2706</v>
      </c>
      <c r="B392" s="309" t="s">
        <v>2707</v>
      </c>
      <c r="C392" s="310" t="s">
        <v>2706</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2708</v>
      </c>
      <c r="B393" s="309" t="s">
        <v>2709</v>
      </c>
      <c r="C393" s="310" t="s">
        <v>2708</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2710</v>
      </c>
      <c r="B394" s="309" t="s">
        <v>2711</v>
      </c>
      <c r="C394" s="310" t="s">
        <v>2710</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2712</v>
      </c>
      <c r="B395" s="309" t="s">
        <v>2713</v>
      </c>
      <c r="C395" s="310" t="s">
        <v>2712</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2714</v>
      </c>
      <c r="B396" s="309" t="s">
        <v>2715</v>
      </c>
      <c r="C396" s="310" t="s">
        <v>2714</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2716</v>
      </c>
      <c r="B397" s="85" t="s">
        <v>2717</v>
      </c>
      <c r="C397" s="275" t="s">
        <v>2716</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9" t="s">
        <v>2718</v>
      </c>
      <c r="B2" s="370"/>
      <c r="C2" s="370"/>
      <c r="D2" s="370"/>
      <c r="E2" s="370"/>
      <c r="F2" s="370"/>
      <c r="G2" s="41"/>
      <c r="H2" s="41"/>
      <c r="I2" s="41"/>
      <c r="J2" s="41"/>
      <c r="K2" s="41"/>
      <c r="L2" s="41"/>
      <c r="M2" s="41"/>
      <c r="N2" s="41"/>
      <c r="O2" s="41"/>
      <c r="P2" s="41"/>
      <c r="Q2" s="41"/>
      <c r="R2" s="41"/>
      <c r="S2" s="41"/>
      <c r="T2" s="41"/>
      <c r="U2" s="41"/>
      <c r="V2" s="41"/>
      <c r="W2" s="41"/>
      <c r="X2" s="41"/>
      <c r="Y2" s="41"/>
    </row>
    <row r="3" spans="1:25" s="173" customFormat="1" ht="48" x14ac:dyDescent="0.2">
      <c r="A3" s="210" t="s">
        <v>2719</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2021</v>
      </c>
      <c r="B5" s="141" t="s">
        <v>2720</v>
      </c>
      <c r="C5" s="137" t="s">
        <v>2021</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2023</v>
      </c>
      <c r="B6" s="182" t="s">
        <v>2721</v>
      </c>
      <c r="C6" s="138" t="s">
        <v>2023</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2722</v>
      </c>
      <c r="B7" s="63" t="s">
        <v>2723</v>
      </c>
      <c r="C7" s="138" t="s">
        <v>2722</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2724</v>
      </c>
      <c r="B8" s="63" t="s">
        <v>2725</v>
      </c>
      <c r="C8" s="138" t="s">
        <v>2724</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2726</v>
      </c>
      <c r="B9" s="63" t="s">
        <v>2727</v>
      </c>
      <c r="C9" s="138" t="s">
        <v>2726</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2025</v>
      </c>
      <c r="B10" s="63" t="s">
        <v>2728</v>
      </c>
      <c r="C10" s="138" t="s">
        <v>2025</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2729</v>
      </c>
      <c r="B11" s="63" t="s">
        <v>2730</v>
      </c>
      <c r="C11" s="138" t="s">
        <v>2729</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2731</v>
      </c>
      <c r="B12" s="63" t="s">
        <v>2732</v>
      </c>
      <c r="C12" s="138" t="s">
        <v>2731</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2733</v>
      </c>
      <c r="B13" s="63" t="s">
        <v>2734</v>
      </c>
      <c r="C13" s="138" t="s">
        <v>2733</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2735</v>
      </c>
      <c r="B14" s="63" t="s">
        <v>2736</v>
      </c>
      <c r="C14" s="138" t="s">
        <v>2735</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2737</v>
      </c>
      <c r="B15" s="63" t="s">
        <v>2738</v>
      </c>
      <c r="C15" s="138" t="s">
        <v>2737</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2739</v>
      </c>
      <c r="B16" s="63" t="s">
        <v>2740</v>
      </c>
      <c r="C16" s="138" t="s">
        <v>2739</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2741</v>
      </c>
      <c r="B17" s="63" t="s">
        <v>2742</v>
      </c>
      <c r="C17" s="138" t="s">
        <v>2741</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2743</v>
      </c>
      <c r="B18" s="63" t="s">
        <v>2744</v>
      </c>
      <c r="C18" s="138" t="s">
        <v>2743</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2745</v>
      </c>
      <c r="B19" s="63" t="s">
        <v>2746</v>
      </c>
      <c r="C19" s="138" t="s">
        <v>2745</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2747</v>
      </c>
      <c r="B20" s="63" t="s">
        <v>2748</v>
      </c>
      <c r="C20" s="138" t="s">
        <v>2747</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2749</v>
      </c>
      <c r="B21" s="63" t="s">
        <v>2750</v>
      </c>
      <c r="C21" s="138" t="s">
        <v>2749</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2029</v>
      </c>
      <c r="B22" s="63" t="s">
        <v>2751</v>
      </c>
      <c r="C22" s="138" t="s">
        <v>2029</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2752</v>
      </c>
      <c r="B23" s="63" t="s">
        <v>2753</v>
      </c>
      <c r="C23" s="138" t="s">
        <v>2752</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2754</v>
      </c>
      <c r="B24" s="63" t="s">
        <v>2755</v>
      </c>
      <c r="C24" s="138" t="s">
        <v>2754</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2756</v>
      </c>
      <c r="B25" s="63" t="s">
        <v>2757</v>
      </c>
      <c r="C25" s="138" t="s">
        <v>2756</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2758</v>
      </c>
      <c r="B26" s="63" t="s">
        <v>2759</v>
      </c>
      <c r="C26" s="138" t="s">
        <v>2758</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2760</v>
      </c>
      <c r="B27" s="63" t="s">
        <v>2761</v>
      </c>
      <c r="C27" s="138" t="s">
        <v>2760</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2084</v>
      </c>
      <c r="B28" s="63" t="s">
        <v>2762</v>
      </c>
      <c r="C28" s="138" t="s">
        <v>2084</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2763</v>
      </c>
      <c r="B29" s="63" t="s">
        <v>2764</v>
      </c>
      <c r="C29" s="138" t="s">
        <v>2763</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2765</v>
      </c>
      <c r="B30" s="63" t="s">
        <v>2766</v>
      </c>
      <c r="C30" s="138" t="s">
        <v>2765</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2767</v>
      </c>
      <c r="B31" s="63" t="s">
        <v>2768</v>
      </c>
      <c r="C31" s="138" t="s">
        <v>2767</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2769</v>
      </c>
      <c r="B32" s="63" t="s">
        <v>2770</v>
      </c>
      <c r="C32" s="138" t="s">
        <v>2769</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2771</v>
      </c>
      <c r="B33" s="63" t="s">
        <v>2772</v>
      </c>
      <c r="C33" s="138" t="s">
        <v>2771</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2773</v>
      </c>
      <c r="B34" s="63" t="s">
        <v>2774</v>
      </c>
      <c r="C34" s="138" t="s">
        <v>2773</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2086</v>
      </c>
      <c r="B35" s="63" t="s">
        <v>2775</v>
      </c>
      <c r="C35" s="138" t="s">
        <v>2086</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2088</v>
      </c>
      <c r="B36" s="63" t="s">
        <v>2776</v>
      </c>
      <c r="C36" s="138" t="s">
        <v>2088</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2777</v>
      </c>
      <c r="B37" s="63" t="s">
        <v>2778</v>
      </c>
      <c r="C37" s="138" t="s">
        <v>2777</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2779</v>
      </c>
      <c r="B38" s="63" t="s">
        <v>2780</v>
      </c>
      <c r="C38" s="138" t="s">
        <v>2779</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2090</v>
      </c>
      <c r="B39" s="63" t="s">
        <v>2781</v>
      </c>
      <c r="C39" s="138" t="s">
        <v>2090</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2782</v>
      </c>
      <c r="B40" s="63" t="s">
        <v>2783</v>
      </c>
      <c r="C40" s="138" t="s">
        <v>2782</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2784</v>
      </c>
      <c r="B41" s="63" t="s">
        <v>2785</v>
      </c>
      <c r="C41" s="138" t="s">
        <v>2784</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2786</v>
      </c>
      <c r="B42" s="63" t="s">
        <v>2787</v>
      </c>
      <c r="C42" s="138" t="s">
        <v>2786</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2788</v>
      </c>
      <c r="B43" s="63" t="s">
        <v>2789</v>
      </c>
      <c r="C43" s="138" t="s">
        <v>2788</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2790</v>
      </c>
      <c r="B44" s="63" t="s">
        <v>2791</v>
      </c>
      <c r="C44" s="138" t="s">
        <v>2790</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2792</v>
      </c>
      <c r="B45" s="63" t="s">
        <v>2793</v>
      </c>
      <c r="C45" s="138" t="s">
        <v>2792</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2794</v>
      </c>
      <c r="B46" s="63" t="s">
        <v>2795</v>
      </c>
      <c r="C46" s="138" t="s">
        <v>2794</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2796</v>
      </c>
      <c r="B47" s="63" t="s">
        <v>2797</v>
      </c>
      <c r="C47" s="138" t="s">
        <v>2796</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2798</v>
      </c>
      <c r="B48" s="63" t="s">
        <v>2799</v>
      </c>
      <c r="C48" s="138" t="s">
        <v>2798</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2800</v>
      </c>
      <c r="B49" s="63" t="s">
        <v>2801</v>
      </c>
      <c r="C49" s="138" t="s">
        <v>2800</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2802</v>
      </c>
      <c r="B50" s="63" t="s">
        <v>2803</v>
      </c>
      <c r="C50" s="138" t="s">
        <v>2802</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2804</v>
      </c>
      <c r="B51" s="63" t="s">
        <v>2805</v>
      </c>
      <c r="C51" s="138" t="s">
        <v>2804</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2806</v>
      </c>
      <c r="B52" s="63" t="s">
        <v>2807</v>
      </c>
      <c r="C52" s="138" t="s">
        <v>2806</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2808</v>
      </c>
      <c r="B53" s="63" t="s">
        <v>2809</v>
      </c>
      <c r="C53" s="138" t="s">
        <v>2808</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2810</v>
      </c>
      <c r="B54" s="63" t="s">
        <v>2811</v>
      </c>
      <c r="C54" s="138" t="s">
        <v>2810</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2812</v>
      </c>
      <c r="B55" s="63" t="s">
        <v>2813</v>
      </c>
      <c r="C55" s="138" t="s">
        <v>2812</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2814</v>
      </c>
      <c r="B56" s="63" t="s">
        <v>2815</v>
      </c>
      <c r="C56" s="138" t="s">
        <v>2814</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2816</v>
      </c>
      <c r="B57" s="63" t="s">
        <v>2817</v>
      </c>
      <c r="C57" s="138" t="s">
        <v>2816</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2818</v>
      </c>
      <c r="B58" s="63" t="s">
        <v>2819</v>
      </c>
      <c r="C58" s="138" t="s">
        <v>2818</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2820</v>
      </c>
      <c r="B59" s="63" t="s">
        <v>2821</v>
      </c>
      <c r="C59" s="138" t="s">
        <v>2820</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2822</v>
      </c>
      <c r="B60" s="63" t="s">
        <v>2823</v>
      </c>
      <c r="C60" s="138" t="s">
        <v>2822</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2824</v>
      </c>
      <c r="B61" s="63" t="s">
        <v>2825</v>
      </c>
      <c r="C61" s="138" t="s">
        <v>2824</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2826</v>
      </c>
      <c r="B62" s="63" t="s">
        <v>2827</v>
      </c>
      <c r="C62" s="138" t="s">
        <v>2826</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2828</v>
      </c>
      <c r="B63" s="63" t="s">
        <v>2829</v>
      </c>
      <c r="C63" s="138" t="s">
        <v>2828</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2830</v>
      </c>
      <c r="B64" s="63" t="s">
        <v>2831</v>
      </c>
      <c r="C64" s="138" t="s">
        <v>2830</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2832</v>
      </c>
      <c r="B65" s="63" t="s">
        <v>2833</v>
      </c>
      <c r="C65" s="138" t="s">
        <v>2832</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2834</v>
      </c>
      <c r="B66" s="63" t="s">
        <v>2835</v>
      </c>
      <c r="C66" s="138" t="s">
        <v>2834</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2836</v>
      </c>
      <c r="B67" s="63" t="s">
        <v>2837</v>
      </c>
      <c r="C67" s="138" t="s">
        <v>2836</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2838</v>
      </c>
      <c r="B68" s="63" t="s">
        <v>2839</v>
      </c>
      <c r="C68" s="138" t="s">
        <v>2838</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2840</v>
      </c>
      <c r="B69" s="63" t="s">
        <v>2841</v>
      </c>
      <c r="C69" s="138" t="s">
        <v>2840</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2842</v>
      </c>
      <c r="B70" s="63" t="s">
        <v>2843</v>
      </c>
      <c r="C70" s="138" t="s">
        <v>2842</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2844</v>
      </c>
      <c r="B71" s="63" t="s">
        <v>2845</v>
      </c>
      <c r="C71" s="138" t="s">
        <v>2844</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2846</v>
      </c>
      <c r="B72" s="63" t="s">
        <v>2847</v>
      </c>
      <c r="C72" s="138" t="s">
        <v>2846</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2848</v>
      </c>
      <c r="B73" s="63" t="s">
        <v>2849</v>
      </c>
      <c r="C73" s="138" t="s">
        <v>2848</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2092</v>
      </c>
      <c r="B74" s="63" t="s">
        <v>2850</v>
      </c>
      <c r="C74" s="138" t="s">
        <v>2092</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2094</v>
      </c>
      <c r="B75" s="63" t="s">
        <v>2851</v>
      </c>
      <c r="C75" s="138" t="s">
        <v>2094</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2096</v>
      </c>
      <c r="B76" s="63" t="s">
        <v>2852</v>
      </c>
      <c r="C76" s="138" t="s">
        <v>2096</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2098</v>
      </c>
      <c r="B77" s="63" t="s">
        <v>2853</v>
      </c>
      <c r="C77" s="138" t="s">
        <v>2098</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2100</v>
      </c>
      <c r="B78" s="63" t="s">
        <v>2854</v>
      </c>
      <c r="C78" s="138" t="s">
        <v>2100</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2102</v>
      </c>
      <c r="B79" s="63" t="s">
        <v>2855</v>
      </c>
      <c r="C79" s="138" t="s">
        <v>2102</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2104</v>
      </c>
      <c r="B80" s="63" t="s">
        <v>2856</v>
      </c>
      <c r="C80" s="138" t="s">
        <v>2104</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2106</v>
      </c>
      <c r="B81" s="63" t="s">
        <v>2857</v>
      </c>
      <c r="C81" s="138" t="s">
        <v>2106</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2108</v>
      </c>
      <c r="B82" s="63" t="s">
        <v>2858</v>
      </c>
      <c r="C82" s="138" t="s">
        <v>2108</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2110</v>
      </c>
      <c r="B83" s="63" t="s">
        <v>2859</v>
      </c>
      <c r="C83" s="138" t="s">
        <v>2110</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2112</v>
      </c>
      <c r="B84" s="63" t="s">
        <v>2860</v>
      </c>
      <c r="C84" s="138" t="s">
        <v>2112</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2114</v>
      </c>
      <c r="B85" s="63" t="s">
        <v>2861</v>
      </c>
      <c r="C85" s="138" t="s">
        <v>2114</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2116</v>
      </c>
      <c r="B86" s="63" t="s">
        <v>2862</v>
      </c>
      <c r="C86" s="138" t="s">
        <v>2116</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2118</v>
      </c>
      <c r="B87" s="63" t="s">
        <v>2863</v>
      </c>
      <c r="C87" s="138" t="s">
        <v>2118</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2864</v>
      </c>
      <c r="B88" s="63" t="s">
        <v>2865</v>
      </c>
      <c r="C88" s="138" t="s">
        <v>2864</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2866</v>
      </c>
      <c r="B89" s="63" t="s">
        <v>2867</v>
      </c>
      <c r="C89" s="138" t="s">
        <v>2866</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2868</v>
      </c>
      <c r="B90" s="63" t="s">
        <v>2869</v>
      </c>
      <c r="C90" s="138" t="s">
        <v>2868</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2870</v>
      </c>
      <c r="B91" s="63" t="s">
        <v>1655</v>
      </c>
      <c r="C91" s="138" t="s">
        <v>2870</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2871</v>
      </c>
      <c r="B92" s="63" t="s">
        <v>2872</v>
      </c>
      <c r="C92" s="138" t="s">
        <v>2871</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2873</v>
      </c>
      <c r="B93" s="63" t="s">
        <v>2874</v>
      </c>
      <c r="C93" s="138" t="s">
        <v>2873</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2875</v>
      </c>
      <c r="B94" s="63" t="s">
        <v>2876</v>
      </c>
      <c r="C94" s="138" t="s">
        <v>2875</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2877</v>
      </c>
      <c r="B95" s="63" t="s">
        <v>2878</v>
      </c>
      <c r="C95" s="138" t="s">
        <v>2877</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2879</v>
      </c>
      <c r="B96" s="63" t="s">
        <v>2880</v>
      </c>
      <c r="C96" s="138" t="s">
        <v>2879</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2881</v>
      </c>
      <c r="B97" s="63" t="s">
        <v>2882</v>
      </c>
      <c r="C97" s="138" t="s">
        <v>2881</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2883</v>
      </c>
      <c r="B98" s="63" t="s">
        <v>2884</v>
      </c>
      <c r="C98" s="138" t="s">
        <v>2883</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2885</v>
      </c>
      <c r="B99" s="63" t="s">
        <v>2886</v>
      </c>
      <c r="C99" s="138" t="s">
        <v>2885</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2887</v>
      </c>
      <c r="B100" s="63" t="s">
        <v>2888</v>
      </c>
      <c r="C100" s="138" t="s">
        <v>2887</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2889</v>
      </c>
      <c r="B101" s="63" t="s">
        <v>2890</v>
      </c>
      <c r="C101" s="138" t="s">
        <v>2889</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2891</v>
      </c>
      <c r="B102" s="63" t="s">
        <v>2892</v>
      </c>
      <c r="C102" s="138" t="s">
        <v>2891</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2893</v>
      </c>
      <c r="B103" s="63" t="s">
        <v>2894</v>
      </c>
      <c r="C103" s="138" t="s">
        <v>2893</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2895</v>
      </c>
      <c r="B104" s="63" t="s">
        <v>2896</v>
      </c>
      <c r="C104" s="138" t="s">
        <v>2895</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2897</v>
      </c>
      <c r="B105" s="63" t="s">
        <v>2898</v>
      </c>
      <c r="C105" s="138" t="s">
        <v>2897</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2899</v>
      </c>
      <c r="B106" s="63" t="s">
        <v>2900</v>
      </c>
      <c r="C106" s="138" t="s">
        <v>2899</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2901</v>
      </c>
      <c r="B107" s="63" t="s">
        <v>2902</v>
      </c>
      <c r="C107" s="138" t="s">
        <v>2901</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2903</v>
      </c>
      <c r="B108" s="63" t="s">
        <v>2904</v>
      </c>
      <c r="C108" s="138" t="s">
        <v>2903</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2905</v>
      </c>
      <c r="B109" s="63" t="s">
        <v>2906</v>
      </c>
      <c r="C109" s="138" t="s">
        <v>2905</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2907</v>
      </c>
      <c r="B110" s="63" t="s">
        <v>2908</v>
      </c>
      <c r="C110" s="138" t="s">
        <v>2907</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2909</v>
      </c>
      <c r="B111" s="63" t="s">
        <v>2910</v>
      </c>
      <c r="C111" s="138" t="s">
        <v>2909</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2911</v>
      </c>
      <c r="B112" s="63" t="s">
        <v>2912</v>
      </c>
      <c r="C112" s="138" t="s">
        <v>2911</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2913</v>
      </c>
      <c r="B113" s="63" t="s">
        <v>2914</v>
      </c>
      <c r="C113" s="138" t="s">
        <v>2913</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2915</v>
      </c>
      <c r="B114" s="63" t="s">
        <v>2916</v>
      </c>
      <c r="C114" s="138" t="s">
        <v>2915</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2917</v>
      </c>
      <c r="B115" s="63" t="s">
        <v>2918</v>
      </c>
      <c r="C115" s="138" t="s">
        <v>2917</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2919</v>
      </c>
      <c r="B116" s="63" t="s">
        <v>2920</v>
      </c>
      <c r="C116" s="138" t="s">
        <v>2919</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2921</v>
      </c>
      <c r="B117" s="63" t="s">
        <v>2922</v>
      </c>
      <c r="C117" s="138" t="s">
        <v>2921</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2923</v>
      </c>
      <c r="B118" s="63" t="s">
        <v>2924</v>
      </c>
      <c r="C118" s="138" t="s">
        <v>2923</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2925</v>
      </c>
      <c r="B119" s="63" t="s">
        <v>2926</v>
      </c>
      <c r="C119" s="138" t="s">
        <v>2925</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2927</v>
      </c>
      <c r="B120" s="63" t="s">
        <v>2928</v>
      </c>
      <c r="C120" s="138" t="s">
        <v>2927</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2929</v>
      </c>
      <c r="B121" s="63" t="s">
        <v>2930</v>
      </c>
      <c r="C121" s="138" t="s">
        <v>2929</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2931</v>
      </c>
      <c r="B122" s="63" t="s">
        <v>2932</v>
      </c>
      <c r="C122" s="138" t="s">
        <v>2931</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2933</v>
      </c>
      <c r="B123" s="63" t="s">
        <v>2934</v>
      </c>
      <c r="C123" s="138" t="s">
        <v>2933</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2935</v>
      </c>
      <c r="B124" s="63" t="s">
        <v>2936</v>
      </c>
      <c r="C124" s="138" t="s">
        <v>2935</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2937</v>
      </c>
      <c r="B125" s="63" t="s">
        <v>2938</v>
      </c>
      <c r="C125" s="138" t="s">
        <v>2937</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2939</v>
      </c>
      <c r="B126" s="63" t="s">
        <v>2940</v>
      </c>
      <c r="C126" s="138" t="s">
        <v>2939</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2941</v>
      </c>
      <c r="B127" s="63" t="s">
        <v>2942</v>
      </c>
      <c r="C127" s="138" t="s">
        <v>2941</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2943</v>
      </c>
      <c r="B128" s="63" t="s">
        <v>2944</v>
      </c>
      <c r="C128" s="138" t="s">
        <v>2943</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2945</v>
      </c>
      <c r="B129" s="63" t="s">
        <v>2946</v>
      </c>
      <c r="C129" s="138" t="s">
        <v>2945</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2947</v>
      </c>
      <c r="B130" s="63" t="s">
        <v>2948</v>
      </c>
      <c r="C130" s="138" t="s">
        <v>2947</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2949</v>
      </c>
      <c r="B131" s="63" t="s">
        <v>2950</v>
      </c>
      <c r="C131" s="138" t="s">
        <v>2949</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2951</v>
      </c>
      <c r="B132" s="63" t="s">
        <v>2952</v>
      </c>
      <c r="C132" s="138" t="s">
        <v>2951</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2953</v>
      </c>
      <c r="B133" s="63" t="s">
        <v>2954</v>
      </c>
      <c r="C133" s="138" t="s">
        <v>2953</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2955</v>
      </c>
      <c r="B134" s="63" t="s">
        <v>2956</v>
      </c>
      <c r="C134" s="138" t="s">
        <v>2955</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2957</v>
      </c>
      <c r="B135" s="63" t="s">
        <v>2958</v>
      </c>
      <c r="C135" s="138" t="s">
        <v>2957</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2959</v>
      </c>
      <c r="B136" s="63" t="s">
        <v>2960</v>
      </c>
      <c r="C136" s="138" t="s">
        <v>2959</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2961</v>
      </c>
      <c r="B137" s="63" t="s">
        <v>1682</v>
      </c>
      <c r="C137" s="138" t="s">
        <v>2961</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2962</v>
      </c>
      <c r="B138" s="182" t="s">
        <v>2963</v>
      </c>
      <c r="C138" s="138" t="s">
        <v>2962</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2964</v>
      </c>
      <c r="B139" s="63" t="s">
        <v>2965</v>
      </c>
      <c r="C139" s="138" t="s">
        <v>2964</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2966</v>
      </c>
      <c r="B140" s="63" t="s">
        <v>2967</v>
      </c>
      <c r="C140" s="138" t="s">
        <v>2966</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2968</v>
      </c>
      <c r="C141" s="276" t="s">
        <v>2969</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1"/>
      <c r="E143" s="372"/>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3" t="s">
        <v>2970</v>
      </c>
      <c r="B2" s="374"/>
      <c r="C2" s="374"/>
      <c r="D2" s="374"/>
      <c r="E2" s="374"/>
      <c r="F2" s="31"/>
      <c r="G2" s="31"/>
      <c r="H2" s="31"/>
      <c r="I2" s="31"/>
      <c r="J2" s="31"/>
      <c r="K2" s="31"/>
      <c r="L2" s="31"/>
      <c r="M2" s="31"/>
      <c r="N2" s="31"/>
      <c r="O2" s="31"/>
      <c r="P2" s="31"/>
      <c r="Q2" s="31"/>
      <c r="R2" s="31"/>
      <c r="S2" s="31"/>
      <c r="T2" s="31"/>
      <c r="U2" s="31"/>
    </row>
    <row r="3" spans="1:24" s="24" customFormat="1" ht="48" customHeight="1" x14ac:dyDescent="0.2">
      <c r="A3" s="210" t="s">
        <v>1996</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2971</v>
      </c>
      <c r="B5" s="83" t="s">
        <v>2972</v>
      </c>
      <c r="C5" s="274" t="s">
        <v>2971</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2973</v>
      </c>
      <c r="B6" s="84" t="s">
        <v>2974</v>
      </c>
      <c r="C6" s="133" t="s">
        <v>2973</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629</v>
      </c>
      <c r="B7" s="84" t="s">
        <v>2975</v>
      </c>
      <c r="C7" s="133" t="s">
        <v>2976</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629</v>
      </c>
      <c r="B8" s="84" t="s">
        <v>2977</v>
      </c>
      <c r="C8" s="133" t="s">
        <v>2978</v>
      </c>
      <c r="D8" s="193"/>
      <c r="E8" s="194"/>
      <c r="F8" s="30"/>
      <c r="G8" s="30"/>
      <c r="H8" s="30"/>
      <c r="I8" s="30"/>
      <c r="J8" s="30"/>
      <c r="K8" s="30"/>
      <c r="L8" s="30"/>
      <c r="M8" s="30"/>
      <c r="N8" s="30"/>
      <c r="O8" s="30"/>
      <c r="P8" s="30"/>
      <c r="Q8" s="30"/>
      <c r="R8" s="30"/>
      <c r="S8" s="30"/>
      <c r="T8" s="30"/>
      <c r="U8" s="30"/>
    </row>
    <row r="9" spans="1:24" ht="13.5" customHeight="1" x14ac:dyDescent="0.2">
      <c r="A9" s="160" t="s">
        <v>629</v>
      </c>
      <c r="B9" s="84" t="s">
        <v>2979</v>
      </c>
      <c r="C9" s="133" t="s">
        <v>2980</v>
      </c>
      <c r="D9" s="193"/>
      <c r="E9" s="194"/>
      <c r="F9" s="30"/>
      <c r="G9" s="30"/>
      <c r="H9" s="30"/>
      <c r="I9" s="30"/>
      <c r="J9" s="30"/>
      <c r="K9" s="30"/>
      <c r="L9" s="30"/>
      <c r="M9" s="30"/>
      <c r="N9" s="30"/>
      <c r="O9" s="30"/>
      <c r="P9" s="30"/>
      <c r="Q9" s="30"/>
      <c r="R9" s="30"/>
      <c r="S9" s="30"/>
      <c r="T9" s="30"/>
      <c r="U9" s="30"/>
    </row>
    <row r="10" spans="1:24" ht="13.5" customHeight="1" x14ac:dyDescent="0.2">
      <c r="A10" s="160" t="s">
        <v>629</v>
      </c>
      <c r="B10" s="84" t="s">
        <v>2085</v>
      </c>
      <c r="C10" s="133" t="s">
        <v>2981</v>
      </c>
      <c r="D10" s="193"/>
      <c r="E10" s="194"/>
      <c r="F10" s="30"/>
      <c r="G10" s="30"/>
      <c r="H10" s="30"/>
      <c r="I10" s="30"/>
      <c r="J10" s="30"/>
      <c r="K10" s="30"/>
      <c r="L10" s="30"/>
      <c r="M10" s="30"/>
      <c r="N10" s="30"/>
      <c r="O10" s="30"/>
      <c r="P10" s="30"/>
      <c r="Q10" s="30"/>
      <c r="R10" s="30"/>
      <c r="S10" s="30"/>
      <c r="T10" s="30"/>
      <c r="U10" s="30"/>
    </row>
    <row r="11" spans="1:24" ht="13.5" customHeight="1" x14ac:dyDescent="0.2">
      <c r="A11" s="160" t="s">
        <v>629</v>
      </c>
      <c r="B11" s="84" t="s">
        <v>399</v>
      </c>
      <c r="C11" s="133" t="s">
        <v>2982</v>
      </c>
      <c r="D11" s="191"/>
      <c r="E11" s="306"/>
      <c r="F11" s="30"/>
      <c r="G11" s="30"/>
      <c r="H11" s="30"/>
      <c r="I11" s="30"/>
      <c r="J11" s="30"/>
      <c r="K11" s="30"/>
      <c r="L11" s="30"/>
      <c r="M11" s="30"/>
      <c r="N11" s="30"/>
      <c r="O11" s="30"/>
      <c r="P11" s="30"/>
      <c r="Q11" s="30"/>
      <c r="R11" s="30"/>
      <c r="S11" s="30"/>
      <c r="T11" s="30"/>
      <c r="U11" s="30"/>
    </row>
    <row r="12" spans="1:24" ht="13.5" customHeight="1" x14ac:dyDescent="0.2">
      <c r="A12" s="160" t="s">
        <v>629</v>
      </c>
      <c r="B12" s="84" t="s">
        <v>2983</v>
      </c>
      <c r="C12" s="133" t="s">
        <v>2984</v>
      </c>
      <c r="D12" s="193"/>
      <c r="E12" s="194"/>
      <c r="F12" s="30"/>
      <c r="G12" s="30"/>
      <c r="H12" s="30"/>
      <c r="I12" s="30"/>
      <c r="J12" s="30"/>
      <c r="K12" s="30"/>
      <c r="L12" s="30"/>
      <c r="M12" s="30"/>
      <c r="N12" s="30"/>
      <c r="O12" s="30"/>
      <c r="P12" s="30"/>
      <c r="Q12" s="30"/>
      <c r="R12" s="30"/>
      <c r="S12" s="30"/>
      <c r="T12" s="30"/>
      <c r="U12" s="30"/>
    </row>
    <row r="13" spans="1:24" ht="13.5" customHeight="1" x14ac:dyDescent="0.2">
      <c r="A13" s="160" t="s">
        <v>629</v>
      </c>
      <c r="B13" s="84" t="s">
        <v>2985</v>
      </c>
      <c r="C13" s="133" t="s">
        <v>2986</v>
      </c>
      <c r="D13" s="193"/>
      <c r="E13" s="194"/>
      <c r="F13" s="30"/>
      <c r="G13" s="30"/>
      <c r="H13" s="30"/>
      <c r="I13" s="30"/>
      <c r="J13" s="30"/>
      <c r="K13" s="30"/>
      <c r="L13" s="30"/>
      <c r="M13" s="30"/>
      <c r="N13" s="30"/>
      <c r="O13" s="30"/>
      <c r="P13" s="30"/>
      <c r="Q13" s="30"/>
      <c r="R13" s="30"/>
      <c r="S13" s="30"/>
      <c r="T13" s="30"/>
      <c r="U13" s="30"/>
    </row>
    <row r="14" spans="1:24" ht="12.75" x14ac:dyDescent="0.2">
      <c r="A14" s="160" t="s">
        <v>629</v>
      </c>
      <c r="B14" s="84" t="s">
        <v>2987</v>
      </c>
      <c r="C14" s="133" t="s">
        <v>2988</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629</v>
      </c>
      <c r="B15" s="84" t="s">
        <v>2989</v>
      </c>
      <c r="C15" s="133" t="s">
        <v>2990</v>
      </c>
      <c r="D15" s="193"/>
      <c r="E15" s="194"/>
      <c r="F15" s="30"/>
      <c r="G15" s="30"/>
      <c r="H15" s="30"/>
      <c r="I15" s="30"/>
      <c r="J15" s="30"/>
      <c r="K15" s="30"/>
      <c r="L15" s="30"/>
      <c r="M15" s="30"/>
      <c r="N15" s="30"/>
      <c r="O15" s="30"/>
      <c r="P15" s="30"/>
      <c r="Q15" s="30"/>
      <c r="R15" s="30"/>
      <c r="S15" s="30"/>
      <c r="T15" s="30"/>
      <c r="U15" s="30"/>
    </row>
    <row r="16" spans="1:24" ht="24" x14ac:dyDescent="0.2">
      <c r="A16" s="160" t="s">
        <v>629</v>
      </c>
      <c r="B16" s="84" t="s">
        <v>2991</v>
      </c>
      <c r="C16" s="133" t="s">
        <v>2992</v>
      </c>
      <c r="D16" s="191"/>
      <c r="E16" s="306"/>
      <c r="F16" s="30"/>
      <c r="G16" s="30"/>
      <c r="H16" s="30"/>
      <c r="I16" s="30"/>
      <c r="J16" s="30"/>
      <c r="K16" s="30"/>
      <c r="L16" s="30"/>
      <c r="M16" s="30"/>
      <c r="N16" s="30"/>
      <c r="O16" s="30"/>
      <c r="P16" s="30"/>
      <c r="Q16" s="30"/>
      <c r="R16" s="30"/>
      <c r="S16" s="30"/>
      <c r="T16" s="30"/>
      <c r="U16" s="30"/>
    </row>
    <row r="17" spans="1:21" ht="13.5" customHeight="1" x14ac:dyDescent="0.2">
      <c r="A17" s="160" t="s">
        <v>629</v>
      </c>
      <c r="B17" s="84" t="s">
        <v>2993</v>
      </c>
      <c r="C17" s="133" t="s">
        <v>2994</v>
      </c>
      <c r="D17" s="191"/>
      <c r="E17" s="306"/>
      <c r="F17" s="30"/>
      <c r="G17" s="30"/>
      <c r="H17" s="30"/>
      <c r="I17" s="30"/>
      <c r="J17" s="30"/>
      <c r="K17" s="30"/>
      <c r="L17" s="30"/>
      <c r="M17" s="30"/>
      <c r="N17" s="30"/>
      <c r="O17" s="30"/>
      <c r="P17" s="30"/>
      <c r="Q17" s="30"/>
      <c r="R17" s="30"/>
      <c r="S17" s="30"/>
      <c r="T17" s="30"/>
      <c r="U17" s="30"/>
    </row>
    <row r="18" spans="1:21" ht="13.5" customHeight="1" x14ac:dyDescent="0.2">
      <c r="A18" s="160" t="s">
        <v>629</v>
      </c>
      <c r="B18" s="84" t="s">
        <v>2995</v>
      </c>
      <c r="C18" s="133" t="s">
        <v>2996</v>
      </c>
      <c r="D18" s="191"/>
      <c r="E18" s="306"/>
      <c r="F18" s="30"/>
      <c r="G18" s="30"/>
      <c r="H18" s="30"/>
      <c r="I18" s="30"/>
      <c r="J18" s="30"/>
      <c r="K18" s="30"/>
      <c r="L18" s="30"/>
      <c r="M18" s="30"/>
      <c r="N18" s="30"/>
      <c r="O18" s="30"/>
      <c r="P18" s="30"/>
      <c r="Q18" s="30"/>
      <c r="R18" s="30"/>
      <c r="S18" s="30"/>
      <c r="T18" s="30"/>
      <c r="U18" s="30"/>
    </row>
    <row r="19" spans="1:21" ht="13.5" customHeight="1" x14ac:dyDescent="0.2">
      <c r="A19" s="160" t="s">
        <v>629</v>
      </c>
      <c r="B19" s="84" t="s">
        <v>2997</v>
      </c>
      <c r="C19" s="133" t="s">
        <v>2998</v>
      </c>
      <c r="D19" s="191"/>
      <c r="E19" s="306"/>
      <c r="F19" s="30"/>
      <c r="G19" s="30"/>
      <c r="H19" s="30"/>
      <c r="I19" s="30"/>
      <c r="J19" s="30"/>
      <c r="K19" s="30"/>
      <c r="L19" s="30"/>
      <c r="M19" s="30"/>
      <c r="N19" s="30"/>
      <c r="O19" s="30"/>
      <c r="P19" s="30"/>
      <c r="Q19" s="30"/>
      <c r="R19" s="30"/>
      <c r="S19" s="30"/>
      <c r="T19" s="30"/>
      <c r="U19" s="30"/>
    </row>
    <row r="20" spans="1:21" ht="13.5" customHeight="1" x14ac:dyDescent="0.2">
      <c r="A20" s="160" t="s">
        <v>629</v>
      </c>
      <c r="B20" s="84" t="s">
        <v>2999</v>
      </c>
      <c r="C20" s="133" t="s">
        <v>3000</v>
      </c>
      <c r="D20" s="191"/>
      <c r="E20" s="306"/>
      <c r="F20" s="30"/>
      <c r="G20" s="30"/>
      <c r="H20" s="30"/>
      <c r="I20" s="30"/>
      <c r="J20" s="30"/>
      <c r="K20" s="30"/>
      <c r="L20" s="30"/>
      <c r="M20" s="30"/>
      <c r="N20" s="30"/>
      <c r="O20" s="30"/>
      <c r="P20" s="30"/>
      <c r="Q20" s="30"/>
      <c r="R20" s="30"/>
      <c r="S20" s="30"/>
      <c r="T20" s="30"/>
      <c r="U20" s="30"/>
    </row>
    <row r="21" spans="1:21" ht="13.5" customHeight="1" x14ac:dyDescent="0.2">
      <c r="A21" s="160" t="s">
        <v>629</v>
      </c>
      <c r="B21" s="84" t="s">
        <v>3001</v>
      </c>
      <c r="C21" s="133" t="s">
        <v>3002</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3003</v>
      </c>
      <c r="B22" s="84" t="s">
        <v>3004</v>
      </c>
      <c r="C22" s="133" t="s">
        <v>3003</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629</v>
      </c>
      <c r="B23" s="84" t="s">
        <v>3005</v>
      </c>
      <c r="C23" s="133" t="s">
        <v>3006</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629</v>
      </c>
      <c r="B24" s="84" t="s">
        <v>2977</v>
      </c>
      <c r="C24" s="133" t="s">
        <v>3007</v>
      </c>
      <c r="D24" s="193"/>
      <c r="E24" s="194"/>
      <c r="F24" s="30"/>
      <c r="G24" s="30"/>
      <c r="H24" s="30"/>
      <c r="I24" s="30"/>
      <c r="J24" s="30"/>
      <c r="K24" s="30"/>
      <c r="L24" s="30"/>
      <c r="M24" s="30"/>
      <c r="N24" s="30"/>
      <c r="O24" s="30"/>
      <c r="P24" s="30"/>
      <c r="Q24" s="30"/>
      <c r="R24" s="30"/>
      <c r="S24" s="30"/>
      <c r="T24" s="30"/>
      <c r="U24" s="30"/>
    </row>
    <row r="25" spans="1:21" ht="13.5" customHeight="1" x14ac:dyDescent="0.2">
      <c r="A25" s="160" t="s">
        <v>629</v>
      </c>
      <c r="B25" s="84" t="s">
        <v>2979</v>
      </c>
      <c r="C25" s="133" t="s">
        <v>3008</v>
      </c>
      <c r="D25" s="193"/>
      <c r="E25" s="194"/>
      <c r="F25" s="30"/>
      <c r="G25" s="30"/>
      <c r="H25" s="30"/>
      <c r="I25" s="30"/>
      <c r="J25" s="30"/>
      <c r="K25" s="30"/>
      <c r="L25" s="30"/>
      <c r="M25" s="30"/>
      <c r="N25" s="30"/>
      <c r="O25" s="30"/>
      <c r="P25" s="30"/>
      <c r="Q25" s="30"/>
      <c r="R25" s="30"/>
      <c r="S25" s="30"/>
      <c r="T25" s="30"/>
      <c r="U25" s="30"/>
    </row>
    <row r="26" spans="1:21" ht="13.5" customHeight="1" x14ac:dyDescent="0.2">
      <c r="A26" s="160" t="s">
        <v>629</v>
      </c>
      <c r="B26" s="84" t="s">
        <v>2085</v>
      </c>
      <c r="C26" s="133" t="s">
        <v>3009</v>
      </c>
      <c r="D26" s="193"/>
      <c r="E26" s="194"/>
      <c r="F26" s="30"/>
      <c r="G26" s="30"/>
      <c r="H26" s="30"/>
      <c r="I26" s="30"/>
      <c r="J26" s="30"/>
      <c r="K26" s="30"/>
      <c r="L26" s="30"/>
      <c r="M26" s="30"/>
      <c r="N26" s="30"/>
      <c r="O26" s="30"/>
      <c r="P26" s="30"/>
      <c r="Q26" s="30"/>
      <c r="R26" s="30"/>
      <c r="S26" s="30"/>
      <c r="T26" s="30"/>
      <c r="U26" s="30"/>
    </row>
    <row r="27" spans="1:21" ht="13.5" customHeight="1" x14ac:dyDescent="0.2">
      <c r="A27" s="160" t="s">
        <v>629</v>
      </c>
      <c r="B27" s="84" t="s">
        <v>399</v>
      </c>
      <c r="C27" s="133" t="s">
        <v>3010</v>
      </c>
      <c r="D27" s="191"/>
      <c r="E27" s="306"/>
      <c r="F27" s="30"/>
      <c r="G27" s="30"/>
      <c r="H27" s="30"/>
      <c r="I27" s="30"/>
      <c r="J27" s="30"/>
      <c r="K27" s="30"/>
      <c r="L27" s="30"/>
      <c r="M27" s="30"/>
      <c r="N27" s="30"/>
      <c r="O27" s="30"/>
      <c r="P27" s="30"/>
      <c r="Q27" s="30"/>
      <c r="R27" s="30"/>
      <c r="S27" s="30"/>
      <c r="T27" s="30"/>
      <c r="U27" s="30"/>
    </row>
    <row r="28" spans="1:21" ht="13.5" customHeight="1" x14ac:dyDescent="0.2">
      <c r="A28" s="160" t="s">
        <v>629</v>
      </c>
      <c r="B28" s="84" t="s">
        <v>2983</v>
      </c>
      <c r="C28" s="133" t="s">
        <v>3011</v>
      </c>
      <c r="D28" s="193"/>
      <c r="E28" s="194"/>
      <c r="F28" s="30"/>
      <c r="G28" s="30"/>
      <c r="H28" s="30"/>
      <c r="I28" s="30"/>
      <c r="J28" s="30"/>
      <c r="K28" s="30"/>
      <c r="L28" s="30"/>
      <c r="M28" s="30"/>
      <c r="N28" s="30"/>
      <c r="O28" s="30"/>
      <c r="P28" s="30"/>
      <c r="Q28" s="30"/>
      <c r="R28" s="30"/>
      <c r="S28" s="30"/>
      <c r="T28" s="30"/>
      <c r="U28" s="30"/>
    </row>
    <row r="29" spans="1:21" ht="13.5" customHeight="1" x14ac:dyDescent="0.2">
      <c r="A29" s="160" t="s">
        <v>629</v>
      </c>
      <c r="B29" s="84" t="s">
        <v>2985</v>
      </c>
      <c r="C29" s="133" t="s">
        <v>3012</v>
      </c>
      <c r="D29" s="193"/>
      <c r="E29" s="194"/>
      <c r="F29" s="30"/>
      <c r="G29" s="30"/>
      <c r="H29" s="30"/>
      <c r="I29" s="30"/>
      <c r="J29" s="30"/>
      <c r="K29" s="30"/>
      <c r="L29" s="30"/>
      <c r="M29" s="30"/>
      <c r="N29" s="30"/>
      <c r="O29" s="30"/>
      <c r="P29" s="30"/>
      <c r="Q29" s="30"/>
      <c r="R29" s="30"/>
      <c r="S29" s="30"/>
      <c r="T29" s="30"/>
      <c r="U29" s="30"/>
    </row>
    <row r="30" spans="1:21" ht="13.5" customHeight="1" x14ac:dyDescent="0.2">
      <c r="A30" s="160" t="s">
        <v>629</v>
      </c>
      <c r="B30" s="84" t="s">
        <v>3013</v>
      </c>
      <c r="C30" s="133" t="s">
        <v>3014</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629</v>
      </c>
      <c r="B31" s="84" t="s">
        <v>2989</v>
      </c>
      <c r="C31" s="133" t="s">
        <v>3015</v>
      </c>
      <c r="D31" s="193"/>
      <c r="E31" s="194"/>
      <c r="F31" s="30"/>
      <c r="G31" s="30"/>
      <c r="H31" s="30"/>
      <c r="I31" s="30"/>
      <c r="J31" s="30"/>
      <c r="K31" s="30"/>
      <c r="L31" s="30"/>
      <c r="M31" s="30"/>
      <c r="N31" s="30"/>
      <c r="O31" s="30"/>
      <c r="P31" s="30"/>
      <c r="Q31" s="30"/>
      <c r="R31" s="30"/>
      <c r="S31" s="30"/>
      <c r="T31" s="30"/>
      <c r="U31" s="30"/>
    </row>
    <row r="32" spans="1:21" ht="24" x14ac:dyDescent="0.2">
      <c r="A32" s="160" t="s">
        <v>629</v>
      </c>
      <c r="B32" s="84" t="s">
        <v>2991</v>
      </c>
      <c r="C32" s="133" t="s">
        <v>3016</v>
      </c>
      <c r="D32" s="191"/>
      <c r="E32" s="306"/>
      <c r="F32" s="30"/>
      <c r="G32" s="30"/>
      <c r="H32" s="30"/>
      <c r="I32" s="30"/>
      <c r="J32" s="30"/>
      <c r="K32" s="30"/>
      <c r="L32" s="30"/>
      <c r="M32" s="30"/>
      <c r="N32" s="30"/>
      <c r="O32" s="30"/>
      <c r="P32" s="30"/>
      <c r="Q32" s="30"/>
      <c r="R32" s="30"/>
      <c r="S32" s="30"/>
      <c r="T32" s="30"/>
      <c r="U32" s="30"/>
    </row>
    <row r="33" spans="1:21" ht="13.5" customHeight="1" x14ac:dyDescent="0.2">
      <c r="A33" s="160" t="s">
        <v>629</v>
      </c>
      <c r="B33" s="84" t="s">
        <v>2993</v>
      </c>
      <c r="C33" s="133" t="s">
        <v>3017</v>
      </c>
      <c r="D33" s="191"/>
      <c r="E33" s="306"/>
      <c r="F33" s="30"/>
      <c r="G33" s="30"/>
      <c r="H33" s="30"/>
      <c r="I33" s="30"/>
      <c r="J33" s="30"/>
      <c r="K33" s="30"/>
      <c r="L33" s="30"/>
      <c r="M33" s="30"/>
      <c r="N33" s="30"/>
      <c r="O33" s="30"/>
      <c r="P33" s="30"/>
      <c r="Q33" s="30"/>
      <c r="R33" s="30"/>
      <c r="S33" s="30"/>
      <c r="T33" s="30"/>
      <c r="U33" s="30"/>
    </row>
    <row r="34" spans="1:21" ht="13.5" customHeight="1" x14ac:dyDescent="0.2">
      <c r="A34" s="160" t="s">
        <v>629</v>
      </c>
      <c r="B34" s="84" t="s">
        <v>2995</v>
      </c>
      <c r="C34" s="133" t="s">
        <v>3018</v>
      </c>
      <c r="D34" s="191"/>
      <c r="E34" s="306"/>
      <c r="F34" s="30"/>
      <c r="G34" s="30"/>
      <c r="H34" s="30"/>
      <c r="I34" s="30"/>
      <c r="J34" s="30"/>
      <c r="K34" s="30"/>
      <c r="L34" s="30"/>
      <c r="M34" s="30"/>
      <c r="N34" s="30"/>
      <c r="O34" s="30"/>
      <c r="P34" s="30"/>
      <c r="Q34" s="30"/>
      <c r="R34" s="30"/>
      <c r="S34" s="30"/>
      <c r="T34" s="30"/>
      <c r="U34" s="30"/>
    </row>
    <row r="35" spans="1:21" ht="13.5" customHeight="1" x14ac:dyDescent="0.2">
      <c r="A35" s="160" t="s">
        <v>629</v>
      </c>
      <c r="B35" s="84" t="s">
        <v>2997</v>
      </c>
      <c r="C35" s="133" t="s">
        <v>3019</v>
      </c>
      <c r="D35" s="191"/>
      <c r="E35" s="306"/>
      <c r="F35" s="30"/>
      <c r="G35" s="30"/>
      <c r="H35" s="30"/>
      <c r="I35" s="30"/>
      <c r="J35" s="30"/>
      <c r="K35" s="30"/>
      <c r="L35" s="30"/>
      <c r="M35" s="30"/>
      <c r="N35" s="30"/>
      <c r="O35" s="30"/>
      <c r="P35" s="30"/>
      <c r="Q35" s="30"/>
      <c r="R35" s="30"/>
      <c r="S35" s="30"/>
      <c r="T35" s="30"/>
      <c r="U35" s="30"/>
    </row>
    <row r="36" spans="1:21" ht="13.5" customHeight="1" x14ac:dyDescent="0.2">
      <c r="A36" s="160" t="s">
        <v>629</v>
      </c>
      <c r="B36" s="84" t="s">
        <v>2999</v>
      </c>
      <c r="C36" s="133" t="s">
        <v>3020</v>
      </c>
      <c r="D36" s="191"/>
      <c r="E36" s="306"/>
      <c r="F36" s="30"/>
      <c r="G36" s="30"/>
      <c r="H36" s="30"/>
      <c r="I36" s="30"/>
      <c r="J36" s="30"/>
      <c r="K36" s="30"/>
      <c r="L36" s="30"/>
      <c r="M36" s="30"/>
      <c r="N36" s="30"/>
      <c r="O36" s="30"/>
      <c r="P36" s="30"/>
      <c r="Q36" s="30"/>
      <c r="R36" s="30"/>
      <c r="S36" s="30"/>
      <c r="T36" s="30"/>
      <c r="U36" s="30"/>
    </row>
    <row r="37" spans="1:21" ht="13.5" customHeight="1" x14ac:dyDescent="0.2">
      <c r="A37" s="160" t="s">
        <v>629</v>
      </c>
      <c r="B37" s="84" t="s">
        <v>3001</v>
      </c>
      <c r="C37" s="133" t="s">
        <v>3021</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3022</v>
      </c>
      <c r="B38" s="84" t="s">
        <v>3023</v>
      </c>
      <c r="C38" s="133" t="s">
        <v>3022</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3024</v>
      </c>
      <c r="B39" s="84" t="s">
        <v>3025</v>
      </c>
      <c r="C39" s="133" t="s">
        <v>3024</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629</v>
      </c>
      <c r="B40" s="84" t="s">
        <v>3026</v>
      </c>
      <c r="C40" s="133" t="s">
        <v>3027</v>
      </c>
      <c r="D40" s="193"/>
      <c r="E40" s="194"/>
      <c r="F40" s="30"/>
      <c r="G40" s="30"/>
      <c r="H40" s="30"/>
      <c r="I40" s="30"/>
      <c r="J40" s="30"/>
      <c r="K40" s="30"/>
      <c r="L40" s="30"/>
      <c r="M40" s="30"/>
      <c r="N40" s="30"/>
      <c r="O40" s="30"/>
      <c r="P40" s="30"/>
      <c r="Q40" s="30"/>
      <c r="R40" s="30"/>
      <c r="S40" s="30"/>
      <c r="T40" s="30"/>
      <c r="U40" s="30"/>
    </row>
    <row r="41" spans="1:21" ht="13.5" customHeight="1" x14ac:dyDescent="0.2">
      <c r="A41" s="160" t="s">
        <v>629</v>
      </c>
      <c r="B41" s="84" t="s">
        <v>3028</v>
      </c>
      <c r="C41" s="133" t="s">
        <v>3029</v>
      </c>
      <c r="D41" s="193"/>
      <c r="E41" s="194"/>
      <c r="F41" s="30"/>
      <c r="G41" s="30"/>
      <c r="H41" s="30"/>
      <c r="I41" s="30"/>
      <c r="J41" s="30"/>
      <c r="K41" s="30"/>
      <c r="L41" s="30"/>
      <c r="M41" s="30"/>
      <c r="N41" s="30"/>
      <c r="O41" s="30"/>
      <c r="P41" s="30"/>
      <c r="Q41" s="30"/>
      <c r="R41" s="30"/>
      <c r="S41" s="30"/>
      <c r="T41" s="30"/>
      <c r="U41" s="30"/>
    </row>
    <row r="42" spans="1:21" ht="13.5" customHeight="1" x14ac:dyDescent="0.2">
      <c r="A42" s="160" t="s">
        <v>629</v>
      </c>
      <c r="B42" s="84" t="s">
        <v>3030</v>
      </c>
      <c r="C42" s="133" t="s">
        <v>3031</v>
      </c>
      <c r="D42" s="191"/>
      <c r="E42" s="306"/>
      <c r="F42" s="30"/>
      <c r="G42" s="30"/>
      <c r="H42" s="30"/>
      <c r="I42" s="30"/>
      <c r="J42" s="30"/>
      <c r="K42" s="30"/>
      <c r="L42" s="30"/>
      <c r="M42" s="30"/>
      <c r="N42" s="30"/>
      <c r="O42" s="30"/>
      <c r="P42" s="30"/>
      <c r="Q42" s="30"/>
      <c r="R42" s="30"/>
      <c r="S42" s="30"/>
      <c r="T42" s="30"/>
      <c r="U42" s="30"/>
    </row>
    <row r="43" spans="1:21" ht="13.5" customHeight="1" x14ac:dyDescent="0.2">
      <c r="A43" s="160" t="s">
        <v>629</v>
      </c>
      <c r="B43" s="84" t="s">
        <v>3032</v>
      </c>
      <c r="C43" s="133" t="s">
        <v>3033</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3034</v>
      </c>
      <c r="B44" s="84" t="s">
        <v>3035</v>
      </c>
      <c r="C44" s="133" t="s">
        <v>3034</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629</v>
      </c>
      <c r="B45" s="84" t="s">
        <v>3026</v>
      </c>
      <c r="C45" s="133" t="s">
        <v>3036</v>
      </c>
      <c r="D45" s="193"/>
      <c r="E45" s="194"/>
      <c r="F45" s="30"/>
      <c r="G45" s="30"/>
      <c r="H45" s="30"/>
      <c r="I45" s="30"/>
      <c r="J45" s="30"/>
      <c r="K45" s="30"/>
      <c r="L45" s="30"/>
      <c r="M45" s="30"/>
      <c r="N45" s="30"/>
      <c r="O45" s="30"/>
      <c r="P45" s="30"/>
      <c r="Q45" s="30"/>
      <c r="R45" s="30"/>
      <c r="S45" s="30"/>
      <c r="T45" s="30"/>
      <c r="U45" s="30"/>
    </row>
    <row r="46" spans="1:21" ht="13.5" customHeight="1" x14ac:dyDescent="0.2">
      <c r="A46" s="160" t="s">
        <v>629</v>
      </c>
      <c r="B46" s="84" t="s">
        <v>3028</v>
      </c>
      <c r="C46" s="133" t="s">
        <v>3037</v>
      </c>
      <c r="D46" s="193"/>
      <c r="E46" s="194"/>
      <c r="F46" s="30"/>
      <c r="G46" s="30"/>
      <c r="H46" s="30"/>
      <c r="I46" s="30"/>
      <c r="J46" s="30"/>
      <c r="K46" s="30"/>
      <c r="L46" s="30"/>
      <c r="M46" s="30"/>
      <c r="N46" s="30"/>
      <c r="O46" s="30"/>
      <c r="P46" s="30"/>
      <c r="Q46" s="30"/>
      <c r="R46" s="30"/>
      <c r="S46" s="30"/>
      <c r="T46" s="30"/>
      <c r="U46" s="30"/>
    </row>
    <row r="47" spans="1:21" ht="13.5" customHeight="1" x14ac:dyDescent="0.2">
      <c r="A47" s="160" t="s">
        <v>629</v>
      </c>
      <c r="B47" s="84" t="s">
        <v>3030</v>
      </c>
      <c r="C47" s="133" t="s">
        <v>3038</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3032</v>
      </c>
      <c r="C48" s="275" t="s">
        <v>3039</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5"/>
      <c r="E51" s="376"/>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70" zoomScaleNormal="100" workbookViewId="0">
      <selection activeCell="D105" sqref="D105"/>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7" t="s">
        <v>3040</v>
      </c>
      <c r="B2" s="374"/>
      <c r="C2" s="374"/>
      <c r="D2" s="374"/>
      <c r="E2" s="31"/>
      <c r="F2" s="31"/>
      <c r="G2" s="31"/>
      <c r="H2" s="31"/>
      <c r="I2" s="31"/>
      <c r="J2" s="31"/>
      <c r="K2" s="31"/>
      <c r="L2" s="31"/>
      <c r="M2" s="31"/>
      <c r="N2" s="31"/>
      <c r="O2" s="31"/>
      <c r="P2" s="31"/>
      <c r="Q2" s="31"/>
      <c r="R2" s="31"/>
      <c r="S2" s="31"/>
      <c r="T2" s="31"/>
      <c r="U2" s="31"/>
    </row>
    <row r="3" spans="1:24" s="24" customFormat="1" ht="48" customHeight="1" x14ac:dyDescent="0.2">
      <c r="A3" s="210" t="s">
        <v>1996</v>
      </c>
      <c r="B3" s="211" t="s">
        <v>42</v>
      </c>
      <c r="C3" s="212" t="s">
        <v>43</v>
      </c>
      <c r="D3" s="213" t="s">
        <v>3041</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3042</v>
      </c>
      <c r="C5" s="137" t="s">
        <v>3043</v>
      </c>
      <c r="D5" s="197">
        <v>1427311.2</v>
      </c>
      <c r="E5" s="30"/>
      <c r="F5" s="30"/>
      <c r="G5" s="30"/>
      <c r="H5" s="30"/>
      <c r="I5" s="30"/>
      <c r="J5" s="30"/>
      <c r="K5" s="30"/>
      <c r="L5" s="30"/>
      <c r="M5" s="30"/>
      <c r="N5" s="30"/>
      <c r="O5" s="30"/>
      <c r="P5" s="30"/>
      <c r="Q5" s="30"/>
      <c r="R5" s="30"/>
      <c r="S5" s="30"/>
      <c r="T5" s="30"/>
      <c r="U5" s="30"/>
    </row>
    <row r="6" spans="1:24" ht="24" x14ac:dyDescent="0.2">
      <c r="A6" s="87"/>
      <c r="B6" s="133" t="s">
        <v>3044</v>
      </c>
      <c r="C6" s="138" t="s">
        <v>3045</v>
      </c>
      <c r="D6" s="33">
        <f>D7+D8+D17+D18+D24</f>
        <v>3094845.5700000003</v>
      </c>
      <c r="E6" s="250"/>
      <c r="F6" s="30"/>
      <c r="G6" s="30"/>
      <c r="H6" s="30"/>
      <c r="I6" s="30"/>
      <c r="J6" s="30"/>
      <c r="K6" s="30"/>
      <c r="L6" s="30"/>
      <c r="M6" s="30"/>
      <c r="N6" s="30"/>
      <c r="O6" s="30"/>
      <c r="P6" s="30"/>
      <c r="Q6" s="30"/>
      <c r="R6" s="30"/>
      <c r="S6" s="30"/>
      <c r="T6" s="30"/>
      <c r="U6" s="30"/>
    </row>
    <row r="7" spans="1:24" ht="12.75" customHeight="1" x14ac:dyDescent="0.2">
      <c r="A7" s="87"/>
      <c r="B7" s="88" t="s">
        <v>3046</v>
      </c>
      <c r="C7" s="138" t="s">
        <v>3047</v>
      </c>
      <c r="D7" s="198"/>
      <c r="E7" s="30"/>
      <c r="F7" s="30"/>
      <c r="G7" s="30"/>
      <c r="H7" s="30"/>
      <c r="I7" s="30"/>
      <c r="J7" s="30"/>
      <c r="K7" s="30"/>
      <c r="L7" s="30"/>
      <c r="M7" s="30"/>
      <c r="N7" s="30"/>
      <c r="O7" s="30"/>
      <c r="P7" s="30"/>
      <c r="Q7" s="30"/>
      <c r="R7" s="30"/>
      <c r="S7" s="30"/>
      <c r="T7" s="30"/>
      <c r="U7" s="30"/>
    </row>
    <row r="8" spans="1:24" ht="12.75" customHeight="1" x14ac:dyDescent="0.2">
      <c r="A8" s="87" t="s">
        <v>2322</v>
      </c>
      <c r="B8" s="88" t="s">
        <v>3048</v>
      </c>
      <c r="C8" s="138" t="s">
        <v>3049</v>
      </c>
      <c r="D8" s="33">
        <f>SUM(D9:D16)</f>
        <v>2904003.43</v>
      </c>
      <c r="E8" s="30"/>
      <c r="F8" s="30"/>
      <c r="G8" s="30"/>
      <c r="H8" s="30"/>
      <c r="I8" s="30"/>
      <c r="J8" s="30"/>
      <c r="K8" s="30"/>
      <c r="L8" s="30"/>
      <c r="M8" s="30"/>
      <c r="N8" s="30"/>
      <c r="O8" s="30"/>
      <c r="P8" s="30"/>
      <c r="Q8" s="30"/>
      <c r="R8" s="30"/>
      <c r="S8" s="30"/>
      <c r="T8" s="30"/>
      <c r="U8" s="30"/>
    </row>
    <row r="9" spans="1:24" ht="12.75" customHeight="1" x14ac:dyDescent="0.2">
      <c r="A9" s="62" t="s">
        <v>2324</v>
      </c>
      <c r="B9" s="63" t="s">
        <v>2325</v>
      </c>
      <c r="C9" s="138" t="s">
        <v>3050</v>
      </c>
      <c r="D9" s="198">
        <v>1467831.68</v>
      </c>
      <c r="E9" s="30"/>
      <c r="F9" s="30"/>
      <c r="G9" s="30"/>
      <c r="H9" s="30"/>
      <c r="I9" s="30"/>
      <c r="J9" s="30"/>
      <c r="K9" s="30"/>
      <c r="L9" s="30"/>
      <c r="M9" s="30"/>
      <c r="N9" s="30"/>
      <c r="O9" s="30"/>
      <c r="P9" s="30"/>
      <c r="Q9" s="30"/>
      <c r="R9" s="30"/>
      <c r="S9" s="30"/>
      <c r="T9" s="30"/>
      <c r="U9" s="30"/>
    </row>
    <row r="10" spans="1:24" ht="12.75" customHeight="1" x14ac:dyDescent="0.2">
      <c r="A10" s="62" t="s">
        <v>2326</v>
      </c>
      <c r="B10" s="63" t="s">
        <v>2327</v>
      </c>
      <c r="C10" s="138" t="s">
        <v>3051</v>
      </c>
      <c r="D10" s="198">
        <v>1335592.68</v>
      </c>
      <c r="E10" s="30"/>
      <c r="F10" s="30"/>
      <c r="G10" s="30"/>
      <c r="H10" s="30"/>
      <c r="I10" s="30"/>
      <c r="J10" s="30"/>
      <c r="K10" s="30"/>
      <c r="L10" s="30"/>
      <c r="M10" s="30"/>
      <c r="N10" s="30"/>
      <c r="O10" s="30"/>
      <c r="P10" s="30"/>
      <c r="Q10" s="30"/>
      <c r="R10" s="30"/>
      <c r="S10" s="30"/>
      <c r="T10" s="30"/>
      <c r="U10" s="30"/>
    </row>
    <row r="11" spans="1:24" ht="12.75" customHeight="1" x14ac:dyDescent="0.2">
      <c r="A11" s="62" t="s">
        <v>2328</v>
      </c>
      <c r="B11" s="63" t="s">
        <v>3052</v>
      </c>
      <c r="C11" s="138" t="s">
        <v>3053</v>
      </c>
      <c r="D11" s="198">
        <v>2516.89</v>
      </c>
      <c r="E11" s="30"/>
      <c r="F11" s="30"/>
      <c r="G11" s="30"/>
      <c r="H11" s="30"/>
      <c r="I11" s="30"/>
      <c r="J11" s="30"/>
      <c r="K11" s="30"/>
      <c r="L11" s="30"/>
      <c r="M11" s="30"/>
      <c r="N11" s="30"/>
      <c r="O11" s="30"/>
      <c r="P11" s="30"/>
      <c r="Q11" s="30"/>
      <c r="R11" s="30"/>
      <c r="S11" s="30"/>
      <c r="T11" s="30"/>
      <c r="U11" s="30"/>
    </row>
    <row r="12" spans="1:24" ht="12.75" customHeight="1" x14ac:dyDescent="0.2">
      <c r="A12" s="62" t="s">
        <v>2336</v>
      </c>
      <c r="B12" s="63" t="s">
        <v>2337</v>
      </c>
      <c r="C12" s="138" t="s">
        <v>3054</v>
      </c>
      <c r="D12" s="198"/>
      <c r="E12" s="30"/>
      <c r="F12" s="30"/>
      <c r="G12" s="30"/>
      <c r="H12" s="30"/>
      <c r="I12" s="30"/>
      <c r="J12" s="30"/>
      <c r="K12" s="30"/>
      <c r="L12" s="30"/>
      <c r="M12" s="30"/>
      <c r="N12" s="30"/>
      <c r="O12" s="30"/>
      <c r="P12" s="30"/>
      <c r="Q12" s="30"/>
      <c r="R12" s="30"/>
      <c r="S12" s="30"/>
      <c r="T12" s="30"/>
      <c r="U12" s="30"/>
    </row>
    <row r="13" spans="1:24" ht="12.75" x14ac:dyDescent="0.2">
      <c r="A13" s="69" t="s">
        <v>2338</v>
      </c>
      <c r="B13" s="64" t="s">
        <v>3055</v>
      </c>
      <c r="C13" s="138" t="s">
        <v>3056</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2354</v>
      </c>
      <c r="B14" s="64" t="s">
        <v>2355</v>
      </c>
      <c r="C14" s="138" t="s">
        <v>3057</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2356</v>
      </c>
      <c r="B15" s="64" t="s">
        <v>2357</v>
      </c>
      <c r="C15" s="138" t="s">
        <v>3058</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2358</v>
      </c>
      <c r="B16" s="64" t="s">
        <v>2359</v>
      </c>
      <c r="C16" s="138" t="s">
        <v>3059</v>
      </c>
      <c r="D16" s="198">
        <v>98062.18</v>
      </c>
      <c r="E16" s="30"/>
      <c r="F16" s="30"/>
      <c r="G16" s="30"/>
      <c r="H16" s="30"/>
      <c r="I16" s="30"/>
      <c r="J16" s="30"/>
      <c r="K16" s="30"/>
      <c r="L16" s="30"/>
      <c r="M16" s="30"/>
      <c r="N16" s="30"/>
      <c r="O16" s="30"/>
      <c r="P16" s="30"/>
      <c r="Q16" s="30"/>
      <c r="R16" s="30"/>
      <c r="S16" s="30"/>
      <c r="T16" s="30"/>
      <c r="U16" s="30"/>
    </row>
    <row r="17" spans="1:21" ht="12.75" customHeight="1" x14ac:dyDescent="0.2">
      <c r="A17" s="317" t="s">
        <v>2360</v>
      </c>
      <c r="B17" s="133" t="s">
        <v>3028</v>
      </c>
      <c r="C17" s="138" t="s">
        <v>3060</v>
      </c>
      <c r="D17" s="198">
        <v>190842.14</v>
      </c>
      <c r="E17" s="30"/>
      <c r="F17" s="30"/>
      <c r="G17" s="30"/>
      <c r="H17" s="30"/>
      <c r="I17" s="30"/>
      <c r="J17" s="30"/>
      <c r="K17" s="30"/>
      <c r="L17" s="30"/>
      <c r="M17" s="30"/>
      <c r="N17" s="30"/>
      <c r="O17" s="30"/>
      <c r="P17" s="30"/>
      <c r="Q17" s="30"/>
      <c r="R17" s="30"/>
      <c r="S17" s="30"/>
      <c r="T17" s="30"/>
      <c r="U17" s="30"/>
    </row>
    <row r="18" spans="1:21" ht="36" x14ac:dyDescent="0.2">
      <c r="A18" s="87" t="s">
        <v>3061</v>
      </c>
      <c r="B18" s="88" t="s">
        <v>3062</v>
      </c>
      <c r="C18" s="138" t="s">
        <v>3063</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3064</v>
      </c>
      <c r="C19" s="138" t="s">
        <v>3065</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3066</v>
      </c>
      <c r="B20" s="63" t="s">
        <v>2383</v>
      </c>
      <c r="C20" s="138" t="s">
        <v>3067</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3068</v>
      </c>
      <c r="B21" s="63" t="s">
        <v>2387</v>
      </c>
      <c r="C21" s="138" t="s">
        <v>3069</v>
      </c>
      <c r="D21" s="198"/>
      <c r="E21" s="30"/>
      <c r="F21" s="30"/>
      <c r="G21" s="30"/>
      <c r="H21" s="30"/>
      <c r="I21" s="30"/>
      <c r="J21" s="30"/>
      <c r="K21" s="30"/>
      <c r="L21" s="30"/>
      <c r="M21" s="30"/>
      <c r="N21" s="30"/>
      <c r="O21" s="30"/>
      <c r="P21" s="30"/>
      <c r="Q21" s="30"/>
      <c r="R21" s="30"/>
      <c r="S21" s="30"/>
      <c r="T21" s="30"/>
      <c r="U21" s="30"/>
    </row>
    <row r="22" spans="1:21" ht="24" x14ac:dyDescent="0.2">
      <c r="A22" s="62" t="s">
        <v>3070</v>
      </c>
      <c r="B22" s="63" t="s">
        <v>3071</v>
      </c>
      <c r="C22" s="138" t="s">
        <v>3072</v>
      </c>
      <c r="D22" s="198"/>
      <c r="E22" s="30"/>
      <c r="F22" s="30"/>
      <c r="G22" s="30"/>
      <c r="H22" s="30"/>
      <c r="I22" s="30"/>
      <c r="J22" s="30"/>
      <c r="K22" s="30"/>
      <c r="L22" s="30"/>
      <c r="M22" s="30"/>
      <c r="N22" s="30"/>
      <c r="O22" s="30"/>
      <c r="P22" s="30"/>
      <c r="Q22" s="30"/>
      <c r="R22" s="30"/>
      <c r="S22" s="30"/>
      <c r="T22" s="30"/>
      <c r="U22" s="30"/>
    </row>
    <row r="23" spans="1:21" ht="24" x14ac:dyDescent="0.2">
      <c r="A23" s="62" t="s">
        <v>3073</v>
      </c>
      <c r="B23" s="63" t="s">
        <v>3074</v>
      </c>
      <c r="C23" s="138" t="s">
        <v>3075</v>
      </c>
      <c r="D23" s="198"/>
      <c r="E23" s="30"/>
      <c r="F23" s="30"/>
      <c r="G23" s="30"/>
      <c r="H23" s="30"/>
      <c r="I23" s="30"/>
      <c r="J23" s="30"/>
      <c r="K23" s="30"/>
      <c r="L23" s="30"/>
      <c r="M23" s="30"/>
      <c r="N23" s="30"/>
      <c r="O23" s="30"/>
      <c r="P23" s="30"/>
      <c r="Q23" s="30"/>
      <c r="R23" s="30"/>
      <c r="S23" s="30"/>
      <c r="T23" s="30"/>
      <c r="U23" s="30"/>
    </row>
    <row r="24" spans="1:21" ht="24" x14ac:dyDescent="0.2">
      <c r="A24" s="317" t="s">
        <v>2454</v>
      </c>
      <c r="B24" s="133" t="s">
        <v>3076</v>
      </c>
      <c r="C24" s="133" t="s">
        <v>3077</v>
      </c>
      <c r="D24" s="306"/>
      <c r="E24" s="250"/>
      <c r="F24" s="30"/>
      <c r="G24" s="30"/>
      <c r="H24" s="30"/>
      <c r="I24" s="30"/>
      <c r="J24" s="30"/>
      <c r="K24" s="30"/>
      <c r="L24" s="30"/>
      <c r="M24" s="30"/>
      <c r="N24" s="30"/>
      <c r="O24" s="30"/>
      <c r="P24" s="30"/>
      <c r="Q24" s="30"/>
      <c r="R24" s="30"/>
      <c r="S24" s="30"/>
      <c r="T24" s="30"/>
      <c r="U24" s="30"/>
    </row>
    <row r="25" spans="1:21" ht="24" x14ac:dyDescent="0.2">
      <c r="A25" s="62"/>
      <c r="B25" s="133" t="s">
        <v>3078</v>
      </c>
      <c r="C25" s="138" t="s">
        <v>3079</v>
      </c>
      <c r="D25" s="33">
        <f>D26+D27+D36+D37+D43</f>
        <v>3222448.73</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3046</v>
      </c>
      <c r="C26" s="138" t="s">
        <v>3080</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2322</v>
      </c>
      <c r="B27" s="88" t="s">
        <v>3081</v>
      </c>
      <c r="C27" s="138" t="s">
        <v>3082</v>
      </c>
      <c r="D27" s="33">
        <f>SUM(D28:D35)</f>
        <v>3026304.25</v>
      </c>
      <c r="E27" s="30"/>
      <c r="F27" s="30"/>
      <c r="G27" s="30"/>
      <c r="H27" s="30"/>
      <c r="I27" s="30"/>
      <c r="J27" s="30"/>
      <c r="K27" s="30"/>
      <c r="L27" s="30"/>
      <c r="M27" s="30"/>
      <c r="N27" s="30"/>
      <c r="O27" s="30"/>
      <c r="P27" s="30"/>
      <c r="Q27" s="30"/>
      <c r="R27" s="30"/>
      <c r="S27" s="30"/>
      <c r="T27" s="30"/>
      <c r="U27" s="30"/>
    </row>
    <row r="28" spans="1:21" ht="12.75" customHeight="1" x14ac:dyDescent="0.2">
      <c r="A28" s="62" t="s">
        <v>2324</v>
      </c>
      <c r="B28" s="63" t="s">
        <v>2325</v>
      </c>
      <c r="C28" s="138" t="s">
        <v>3083</v>
      </c>
      <c r="D28" s="198">
        <v>1447481.84</v>
      </c>
      <c r="E28" s="30"/>
      <c r="F28" s="30"/>
      <c r="G28" s="30"/>
      <c r="H28" s="30"/>
      <c r="I28" s="30"/>
      <c r="J28" s="30"/>
      <c r="K28" s="30"/>
      <c r="L28" s="30"/>
      <c r="M28" s="30"/>
      <c r="N28" s="30"/>
      <c r="O28" s="30"/>
      <c r="P28" s="30"/>
      <c r="Q28" s="30"/>
      <c r="R28" s="30"/>
      <c r="S28" s="30"/>
      <c r="T28" s="30"/>
      <c r="U28" s="30"/>
    </row>
    <row r="29" spans="1:21" ht="12.75" customHeight="1" x14ac:dyDescent="0.2">
      <c r="A29" s="62" t="s">
        <v>2326</v>
      </c>
      <c r="B29" s="63" t="s">
        <v>2327</v>
      </c>
      <c r="C29" s="138" t="s">
        <v>3084</v>
      </c>
      <c r="D29" s="198">
        <v>1482951.04</v>
      </c>
      <c r="E29" s="30"/>
      <c r="F29" s="30"/>
      <c r="G29" s="30"/>
      <c r="H29" s="30"/>
      <c r="I29" s="30"/>
      <c r="J29" s="30"/>
      <c r="K29" s="30"/>
      <c r="L29" s="30"/>
      <c r="M29" s="30"/>
      <c r="N29" s="30"/>
      <c r="O29" s="30"/>
      <c r="P29" s="30"/>
      <c r="Q29" s="30"/>
      <c r="R29" s="30"/>
      <c r="S29" s="30"/>
      <c r="T29" s="30"/>
      <c r="U29" s="30"/>
    </row>
    <row r="30" spans="1:21" ht="12.75" customHeight="1" x14ac:dyDescent="0.2">
      <c r="A30" s="62" t="s">
        <v>2328</v>
      </c>
      <c r="B30" s="63" t="s">
        <v>3052</v>
      </c>
      <c r="C30" s="138" t="s">
        <v>3085</v>
      </c>
      <c r="D30" s="198">
        <v>3533.7</v>
      </c>
      <c r="E30" s="30"/>
      <c r="F30" s="30"/>
      <c r="G30" s="30"/>
      <c r="H30" s="30"/>
      <c r="I30" s="30"/>
      <c r="J30" s="30"/>
      <c r="K30" s="30"/>
      <c r="L30" s="30"/>
      <c r="M30" s="30"/>
      <c r="N30" s="30"/>
      <c r="O30" s="30"/>
      <c r="P30" s="30"/>
      <c r="Q30" s="30"/>
      <c r="R30" s="30"/>
      <c r="S30" s="30"/>
      <c r="T30" s="30"/>
      <c r="U30" s="30"/>
    </row>
    <row r="31" spans="1:21" ht="12.75" customHeight="1" x14ac:dyDescent="0.2">
      <c r="A31" s="62" t="s">
        <v>2336</v>
      </c>
      <c r="B31" s="63" t="s">
        <v>2337</v>
      </c>
      <c r="C31" s="138" t="s">
        <v>3086</v>
      </c>
      <c r="D31" s="198"/>
      <c r="E31" s="30"/>
      <c r="F31" s="30"/>
      <c r="G31" s="30"/>
      <c r="H31" s="30"/>
      <c r="I31" s="30"/>
      <c r="J31" s="30"/>
      <c r="K31" s="30"/>
      <c r="L31" s="30"/>
      <c r="M31" s="30"/>
      <c r="N31" s="30"/>
      <c r="O31" s="30"/>
      <c r="P31" s="30"/>
      <c r="Q31" s="30"/>
      <c r="R31" s="30"/>
      <c r="S31" s="30"/>
      <c r="T31" s="30"/>
      <c r="U31" s="30"/>
    </row>
    <row r="32" spans="1:21" ht="12.75" x14ac:dyDescent="0.2">
      <c r="A32" s="62" t="s">
        <v>2338</v>
      </c>
      <c r="B32" s="64" t="s">
        <v>3055</v>
      </c>
      <c r="C32" s="138" t="s">
        <v>3087</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2354</v>
      </c>
      <c r="B33" s="64" t="s">
        <v>2355</v>
      </c>
      <c r="C33" s="138" t="s">
        <v>3088</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2356</v>
      </c>
      <c r="B34" s="64" t="s">
        <v>2357</v>
      </c>
      <c r="C34" s="138" t="s">
        <v>3089</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2358</v>
      </c>
      <c r="B35" s="64" t="s">
        <v>2359</v>
      </c>
      <c r="C35" s="138" t="s">
        <v>3090</v>
      </c>
      <c r="D35" s="198">
        <v>92337.67</v>
      </c>
      <c r="E35" s="30"/>
      <c r="F35" s="30"/>
      <c r="G35" s="30"/>
      <c r="H35" s="30"/>
      <c r="I35" s="30"/>
      <c r="J35" s="30"/>
      <c r="K35" s="30"/>
      <c r="L35" s="30"/>
      <c r="M35" s="30"/>
      <c r="N35" s="30"/>
      <c r="O35" s="30"/>
      <c r="P35" s="30"/>
      <c r="Q35" s="30"/>
      <c r="R35" s="30"/>
      <c r="S35" s="30"/>
      <c r="T35" s="30"/>
      <c r="U35" s="30"/>
    </row>
    <row r="36" spans="1:21" ht="12.75" customHeight="1" x14ac:dyDescent="0.2">
      <c r="A36" s="87" t="s">
        <v>2360</v>
      </c>
      <c r="B36" s="88" t="s">
        <v>3028</v>
      </c>
      <c r="C36" s="138" t="s">
        <v>3091</v>
      </c>
      <c r="D36" s="198">
        <v>196144.48</v>
      </c>
      <c r="E36" s="30"/>
      <c r="F36" s="30"/>
      <c r="G36" s="30"/>
      <c r="H36" s="30"/>
      <c r="I36" s="30"/>
      <c r="J36" s="30"/>
      <c r="K36" s="30"/>
      <c r="L36" s="30"/>
      <c r="M36" s="30"/>
      <c r="N36" s="30"/>
      <c r="O36" s="30"/>
      <c r="P36" s="30"/>
      <c r="Q36" s="30"/>
      <c r="R36" s="30"/>
      <c r="S36" s="30"/>
      <c r="T36" s="30"/>
      <c r="U36" s="30"/>
    </row>
    <row r="37" spans="1:21" ht="36" x14ac:dyDescent="0.2">
      <c r="A37" s="87" t="s">
        <v>3061</v>
      </c>
      <c r="B37" s="88" t="s">
        <v>3092</v>
      </c>
      <c r="C37" s="138" t="s">
        <v>3093</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3064</v>
      </c>
      <c r="C38" s="138" t="s">
        <v>3094</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3066</v>
      </c>
      <c r="B39" s="63" t="s">
        <v>2383</v>
      </c>
      <c r="C39" s="138" t="s">
        <v>3095</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3068</v>
      </c>
      <c r="B40" s="63" t="s">
        <v>2387</v>
      </c>
      <c r="C40" s="138" t="s">
        <v>3096</v>
      </c>
      <c r="D40" s="198"/>
      <c r="E40" s="30"/>
      <c r="F40" s="30"/>
      <c r="G40" s="30"/>
      <c r="H40" s="30"/>
      <c r="I40" s="30"/>
      <c r="J40" s="30"/>
      <c r="K40" s="30"/>
      <c r="L40" s="30"/>
      <c r="M40" s="30"/>
      <c r="N40" s="30"/>
      <c r="O40" s="30"/>
      <c r="P40" s="30"/>
      <c r="Q40" s="30"/>
      <c r="R40" s="30"/>
      <c r="S40" s="30"/>
      <c r="T40" s="30"/>
      <c r="U40" s="30"/>
    </row>
    <row r="41" spans="1:21" ht="24" x14ac:dyDescent="0.2">
      <c r="A41" s="62" t="s">
        <v>3097</v>
      </c>
      <c r="B41" s="63" t="s">
        <v>3071</v>
      </c>
      <c r="C41" s="138" t="s">
        <v>3098</v>
      </c>
      <c r="D41" s="198"/>
      <c r="E41" s="30"/>
      <c r="F41" s="30"/>
      <c r="G41" s="30"/>
      <c r="H41" s="30"/>
      <c r="I41" s="30"/>
      <c r="J41" s="30"/>
      <c r="K41" s="30"/>
      <c r="L41" s="30"/>
      <c r="M41" s="30"/>
      <c r="N41" s="30"/>
      <c r="O41" s="30"/>
      <c r="P41" s="30"/>
      <c r="Q41" s="30"/>
      <c r="R41" s="30"/>
      <c r="S41" s="30"/>
      <c r="T41" s="30"/>
      <c r="U41" s="30"/>
    </row>
    <row r="42" spans="1:21" ht="24" x14ac:dyDescent="0.2">
      <c r="A42" s="62" t="s">
        <v>3073</v>
      </c>
      <c r="B42" s="63" t="s">
        <v>3074</v>
      </c>
      <c r="C42" s="138" t="s">
        <v>3099</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2454</v>
      </c>
      <c r="B43" s="133" t="s">
        <v>3076</v>
      </c>
      <c r="C43" s="133" t="s">
        <v>3100</v>
      </c>
      <c r="D43" s="306"/>
      <c r="E43" s="250"/>
      <c r="F43" s="30"/>
      <c r="G43" s="30"/>
      <c r="H43" s="30"/>
      <c r="I43" s="30"/>
      <c r="J43" s="30"/>
      <c r="K43" s="30"/>
      <c r="L43" s="30"/>
      <c r="M43" s="30"/>
      <c r="N43" s="30"/>
      <c r="O43" s="30"/>
      <c r="P43" s="30"/>
      <c r="Q43" s="30"/>
      <c r="R43" s="30"/>
      <c r="S43" s="30"/>
      <c r="T43" s="30"/>
      <c r="U43" s="30"/>
    </row>
    <row r="44" spans="1:21" ht="24" x14ac:dyDescent="0.2">
      <c r="A44" s="62"/>
      <c r="B44" s="88" t="s">
        <v>3101</v>
      </c>
      <c r="C44" s="138" t="s">
        <v>3102</v>
      </c>
      <c r="D44" s="33">
        <f>D5+D6-D25</f>
        <v>1299708.0400000005</v>
      </c>
      <c r="E44" s="30"/>
      <c r="F44" s="30"/>
      <c r="G44" s="30"/>
      <c r="H44" s="30"/>
      <c r="I44" s="30"/>
      <c r="J44" s="30"/>
      <c r="K44" s="30"/>
      <c r="L44" s="30"/>
      <c r="M44" s="30"/>
      <c r="N44" s="30"/>
      <c r="O44" s="30"/>
      <c r="P44" s="30"/>
      <c r="Q44" s="30"/>
      <c r="R44" s="30"/>
      <c r="S44" s="30"/>
      <c r="T44" s="30"/>
      <c r="U44" s="30"/>
    </row>
    <row r="45" spans="1:21" ht="24" x14ac:dyDescent="0.2">
      <c r="A45" s="87"/>
      <c r="B45" s="133" t="s">
        <v>3103</v>
      </c>
      <c r="C45" s="138" t="s">
        <v>3104</v>
      </c>
      <c r="D45" s="33">
        <f>D46+D51+D92+D97+D103</f>
        <v>897164.61</v>
      </c>
      <c r="E45" s="250"/>
      <c r="F45" s="30"/>
      <c r="G45" s="30"/>
      <c r="H45" s="30"/>
      <c r="I45" s="30"/>
      <c r="J45" s="30"/>
      <c r="K45" s="30"/>
      <c r="L45" s="30"/>
      <c r="M45" s="30"/>
      <c r="N45" s="30"/>
      <c r="O45" s="30"/>
      <c r="P45" s="30"/>
      <c r="Q45" s="30"/>
      <c r="R45" s="30"/>
      <c r="S45" s="30"/>
      <c r="T45" s="30"/>
      <c r="U45" s="30"/>
    </row>
    <row r="46" spans="1:21" ht="24" x14ac:dyDescent="0.2">
      <c r="A46" s="62"/>
      <c r="B46" s="88" t="s">
        <v>3105</v>
      </c>
      <c r="C46" s="138" t="s">
        <v>3106</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3107</v>
      </c>
      <c r="C47" s="138" t="s">
        <v>3108</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3109</v>
      </c>
      <c r="C48" s="138" t="s">
        <v>3110</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3111</v>
      </c>
      <c r="C49" s="138" t="s">
        <v>3112</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3113</v>
      </c>
      <c r="C50" s="138" t="s">
        <v>3114</v>
      </c>
      <c r="D50" s="198"/>
      <c r="E50" s="30"/>
      <c r="F50" s="30"/>
      <c r="G50" s="30"/>
      <c r="H50" s="30"/>
      <c r="I50" s="30"/>
      <c r="J50" s="30"/>
      <c r="K50" s="30"/>
      <c r="L50" s="30"/>
      <c r="M50" s="30"/>
      <c r="N50" s="30"/>
      <c r="O50" s="30"/>
      <c r="P50" s="30"/>
      <c r="Q50" s="30"/>
      <c r="R50" s="30"/>
      <c r="S50" s="30"/>
      <c r="T50" s="30"/>
      <c r="U50" s="30"/>
    </row>
    <row r="51" spans="1:21" ht="24" x14ac:dyDescent="0.2">
      <c r="A51" s="87" t="s">
        <v>2322</v>
      </c>
      <c r="B51" s="133" t="s">
        <v>3115</v>
      </c>
      <c r="C51" s="138" t="s">
        <v>3116</v>
      </c>
      <c r="D51" s="33">
        <f>D52+D57+D62+D67+D72+D77+D82+D87</f>
        <v>803741.26</v>
      </c>
      <c r="E51" s="30"/>
      <c r="F51" s="30"/>
      <c r="G51" s="30"/>
      <c r="H51" s="30"/>
      <c r="I51" s="30"/>
      <c r="J51" s="30"/>
      <c r="K51" s="30"/>
      <c r="L51" s="30"/>
      <c r="M51" s="30"/>
      <c r="N51" s="30"/>
      <c r="O51" s="30"/>
      <c r="P51" s="30"/>
      <c r="Q51" s="30"/>
      <c r="R51" s="30"/>
      <c r="S51" s="30"/>
      <c r="T51" s="30"/>
      <c r="U51" s="30"/>
    </row>
    <row r="52" spans="1:21" ht="12.75" customHeight="1" x14ac:dyDescent="0.2">
      <c r="A52" s="87" t="s">
        <v>2324</v>
      </c>
      <c r="B52" s="88" t="s">
        <v>3117</v>
      </c>
      <c r="C52" s="138" t="s">
        <v>3118</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3107</v>
      </c>
      <c r="C53" s="138" t="s">
        <v>3119</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3109</v>
      </c>
      <c r="C54" s="138" t="s">
        <v>3120</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3111</v>
      </c>
      <c r="C55" s="138" t="s">
        <v>3121</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3113</v>
      </c>
      <c r="C56" s="138" t="s">
        <v>3122</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2326</v>
      </c>
      <c r="B57" s="88" t="s">
        <v>3123</v>
      </c>
      <c r="C57" s="138" t="s">
        <v>3124</v>
      </c>
      <c r="D57" s="33">
        <f>SUM(D58:D61)</f>
        <v>803741.26</v>
      </c>
      <c r="E57" s="30"/>
      <c r="F57" s="30"/>
      <c r="G57" s="30"/>
      <c r="H57" s="30"/>
      <c r="I57" s="30"/>
      <c r="J57" s="30"/>
      <c r="K57" s="30"/>
      <c r="L57" s="30"/>
      <c r="M57" s="30"/>
      <c r="N57" s="30"/>
      <c r="O57" s="30"/>
      <c r="P57" s="30"/>
      <c r="Q57" s="30"/>
      <c r="R57" s="30"/>
      <c r="S57" s="30"/>
      <c r="T57" s="30"/>
      <c r="U57" s="30"/>
    </row>
    <row r="58" spans="1:21" ht="12.75" customHeight="1" x14ac:dyDescent="0.2">
      <c r="A58" s="62"/>
      <c r="B58" s="63" t="s">
        <v>3107</v>
      </c>
      <c r="C58" s="138" t="s">
        <v>3125</v>
      </c>
      <c r="D58" s="198">
        <v>147224.26999999999</v>
      </c>
      <c r="E58" s="30"/>
      <c r="F58" s="30"/>
      <c r="G58" s="30"/>
      <c r="H58" s="30"/>
      <c r="I58" s="30"/>
      <c r="J58" s="30"/>
      <c r="K58" s="30"/>
      <c r="L58" s="30"/>
      <c r="M58" s="30"/>
      <c r="N58" s="30"/>
      <c r="O58" s="30"/>
      <c r="P58" s="30"/>
      <c r="Q58" s="30"/>
      <c r="R58" s="30"/>
      <c r="S58" s="30"/>
      <c r="T58" s="30"/>
      <c r="U58" s="30"/>
    </row>
    <row r="59" spans="1:21" ht="12.75" customHeight="1" x14ac:dyDescent="0.2">
      <c r="A59" s="62"/>
      <c r="B59" s="63" t="s">
        <v>3109</v>
      </c>
      <c r="C59" s="138" t="s">
        <v>3126</v>
      </c>
      <c r="D59" s="198">
        <v>226885.86</v>
      </c>
      <c r="E59" s="30"/>
      <c r="F59" s="30"/>
      <c r="G59" s="30"/>
      <c r="H59" s="30"/>
      <c r="I59" s="30"/>
      <c r="J59" s="30"/>
      <c r="K59" s="30"/>
      <c r="L59" s="30"/>
      <c r="M59" s="30"/>
      <c r="N59" s="30"/>
      <c r="O59" s="30"/>
      <c r="P59" s="30"/>
      <c r="Q59" s="30"/>
      <c r="R59" s="30"/>
      <c r="S59" s="30"/>
      <c r="T59" s="30"/>
      <c r="U59" s="30"/>
    </row>
    <row r="60" spans="1:21" ht="12.75" customHeight="1" x14ac:dyDescent="0.2">
      <c r="A60" s="62"/>
      <c r="B60" s="63" t="s">
        <v>3111</v>
      </c>
      <c r="C60" s="138" t="s">
        <v>3127</v>
      </c>
      <c r="D60" s="198">
        <v>218722.59</v>
      </c>
      <c r="E60" s="30"/>
      <c r="F60" s="30"/>
      <c r="G60" s="30"/>
      <c r="H60" s="30"/>
      <c r="I60" s="30"/>
      <c r="J60" s="30"/>
      <c r="K60" s="30"/>
      <c r="L60" s="30"/>
      <c r="M60" s="30"/>
      <c r="N60" s="30"/>
      <c r="O60" s="30"/>
      <c r="P60" s="30"/>
      <c r="Q60" s="30"/>
      <c r="R60" s="30"/>
      <c r="S60" s="30"/>
      <c r="T60" s="30"/>
      <c r="U60" s="30"/>
    </row>
    <row r="61" spans="1:21" ht="12.75" customHeight="1" x14ac:dyDescent="0.2">
      <c r="A61" s="62"/>
      <c r="B61" s="63" t="s">
        <v>3113</v>
      </c>
      <c r="C61" s="138" t="s">
        <v>3128</v>
      </c>
      <c r="D61" s="198">
        <v>210908.54</v>
      </c>
      <c r="E61" s="30"/>
      <c r="F61" s="30"/>
      <c r="G61" s="30"/>
      <c r="H61" s="30"/>
      <c r="I61" s="30"/>
      <c r="J61" s="30"/>
      <c r="K61" s="30"/>
      <c r="L61" s="30"/>
      <c r="M61" s="30"/>
      <c r="N61" s="30"/>
      <c r="O61" s="30"/>
      <c r="P61" s="30"/>
      <c r="Q61" s="30"/>
      <c r="R61" s="30"/>
      <c r="S61" s="30"/>
      <c r="T61" s="30"/>
      <c r="U61" s="30"/>
    </row>
    <row r="62" spans="1:21" ht="12.75" customHeight="1" x14ac:dyDescent="0.2">
      <c r="A62" s="87" t="s">
        <v>2328</v>
      </c>
      <c r="B62" s="88" t="s">
        <v>3129</v>
      </c>
      <c r="C62" s="138" t="s">
        <v>3130</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3107</v>
      </c>
      <c r="C63" s="138" t="s">
        <v>3131</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3109</v>
      </c>
      <c r="C64" s="138" t="s">
        <v>3132</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3111</v>
      </c>
      <c r="C65" s="138" t="s">
        <v>3133</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3113</v>
      </c>
      <c r="C66" s="138" t="s">
        <v>3134</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2336</v>
      </c>
      <c r="B67" s="88" t="s">
        <v>3135</v>
      </c>
      <c r="C67" s="138" t="s">
        <v>3136</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3107</v>
      </c>
      <c r="C68" s="138" t="s">
        <v>3137</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3109</v>
      </c>
      <c r="C69" s="138" t="s">
        <v>3138</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3111</v>
      </c>
      <c r="C70" s="138" t="s">
        <v>3139</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3113</v>
      </c>
      <c r="C71" s="138" t="s">
        <v>3140</v>
      </c>
      <c r="D71" s="198"/>
      <c r="E71" s="30"/>
      <c r="F71" s="30"/>
      <c r="G71" s="30"/>
      <c r="H71" s="30"/>
      <c r="I71" s="30"/>
      <c r="J71" s="30"/>
      <c r="K71" s="30"/>
      <c r="L71" s="30"/>
      <c r="M71" s="30"/>
      <c r="N71" s="30"/>
      <c r="O71" s="30"/>
      <c r="P71" s="30"/>
      <c r="Q71" s="30"/>
      <c r="R71" s="30"/>
      <c r="S71" s="30"/>
      <c r="T71" s="30"/>
      <c r="U71" s="30"/>
    </row>
    <row r="72" spans="1:21" ht="24" x14ac:dyDescent="0.2">
      <c r="A72" s="87" t="s">
        <v>2338</v>
      </c>
      <c r="B72" s="133" t="s">
        <v>3141</v>
      </c>
      <c r="C72" s="138" t="s">
        <v>3142</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3107</v>
      </c>
      <c r="C73" s="138" t="s">
        <v>3143</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3109</v>
      </c>
      <c r="C74" s="138" t="s">
        <v>3144</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3111</v>
      </c>
      <c r="C75" s="138" t="s">
        <v>3145</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3113</v>
      </c>
      <c r="C76" s="138" t="s">
        <v>3146</v>
      </c>
      <c r="D76" s="198"/>
      <c r="E76" s="30"/>
      <c r="F76" s="30"/>
      <c r="G76" s="30"/>
      <c r="H76" s="30"/>
      <c r="I76" s="30"/>
      <c r="J76" s="30"/>
      <c r="K76" s="30"/>
      <c r="L76" s="30"/>
      <c r="M76" s="30"/>
      <c r="N76" s="30"/>
      <c r="O76" s="30"/>
      <c r="P76" s="30"/>
      <c r="Q76" s="30"/>
      <c r="R76" s="30"/>
      <c r="S76" s="30"/>
      <c r="T76" s="30"/>
      <c r="U76" s="30"/>
    </row>
    <row r="77" spans="1:21" ht="24" x14ac:dyDescent="0.2">
      <c r="A77" s="87" t="s">
        <v>2354</v>
      </c>
      <c r="B77" s="88" t="s">
        <v>3147</v>
      </c>
      <c r="C77" s="138" t="s">
        <v>3148</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3107</v>
      </c>
      <c r="C78" s="138" t="s">
        <v>3149</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3109</v>
      </c>
      <c r="C79" s="138" t="s">
        <v>3150</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3111</v>
      </c>
      <c r="C80" s="138" t="s">
        <v>3151</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3113</v>
      </c>
      <c r="C81" s="138" t="s">
        <v>3152</v>
      </c>
      <c r="D81" s="198"/>
      <c r="E81" s="30"/>
      <c r="F81" s="30"/>
      <c r="G81" s="30"/>
      <c r="H81" s="30"/>
      <c r="I81" s="30"/>
      <c r="J81" s="30"/>
      <c r="K81" s="30"/>
      <c r="L81" s="30"/>
      <c r="M81" s="30"/>
      <c r="N81" s="30"/>
      <c r="O81" s="30"/>
      <c r="P81" s="30"/>
      <c r="Q81" s="30"/>
      <c r="R81" s="30"/>
      <c r="S81" s="30"/>
      <c r="T81" s="30"/>
      <c r="U81" s="30"/>
    </row>
    <row r="82" spans="1:21" ht="24" x14ac:dyDescent="0.2">
      <c r="A82" s="87" t="s">
        <v>2356</v>
      </c>
      <c r="B82" s="316" t="s">
        <v>3153</v>
      </c>
      <c r="C82" s="138" t="s">
        <v>3154</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3107</v>
      </c>
      <c r="C83" s="138" t="s">
        <v>3155</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3109</v>
      </c>
      <c r="C84" s="138" t="s">
        <v>3156</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3111</v>
      </c>
      <c r="C85" s="138" t="s">
        <v>3157</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3113</v>
      </c>
      <c r="C86" s="138" t="s">
        <v>3158</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2358</v>
      </c>
      <c r="B87" s="154" t="s">
        <v>3159</v>
      </c>
      <c r="C87" s="138" t="s">
        <v>3160</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3107</v>
      </c>
      <c r="C88" s="138" t="s">
        <v>3161</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3109</v>
      </c>
      <c r="C89" s="138" t="s">
        <v>3162</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3111</v>
      </c>
      <c r="C90" s="138" t="s">
        <v>3163</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3113</v>
      </c>
      <c r="C91" s="138" t="s">
        <v>3164</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2360</v>
      </c>
      <c r="B92" s="88" t="s">
        <v>3165</v>
      </c>
      <c r="C92" s="138" t="s">
        <v>3166</v>
      </c>
      <c r="D92" s="33">
        <f>SUM(D93:D96)</f>
        <v>93423.349999999991</v>
      </c>
      <c r="E92" s="30"/>
      <c r="F92" s="30"/>
      <c r="G92" s="30"/>
      <c r="H92" s="30"/>
      <c r="I92" s="30"/>
      <c r="J92" s="30"/>
      <c r="K92" s="30"/>
      <c r="L92" s="30"/>
      <c r="M92" s="30"/>
      <c r="N92" s="30"/>
      <c r="O92" s="30"/>
      <c r="P92" s="30"/>
      <c r="Q92" s="30"/>
      <c r="R92" s="30"/>
      <c r="S92" s="30"/>
      <c r="T92" s="30"/>
      <c r="U92" s="30"/>
    </row>
    <row r="93" spans="1:21" ht="12.75" customHeight="1" x14ac:dyDescent="0.2">
      <c r="A93" s="87"/>
      <c r="B93" s="63" t="s">
        <v>3107</v>
      </c>
      <c r="C93" s="138" t="s">
        <v>3167</v>
      </c>
      <c r="D93" s="198">
        <v>1286.04</v>
      </c>
      <c r="E93" s="30"/>
      <c r="F93" s="30"/>
      <c r="G93" s="30"/>
      <c r="H93" s="30"/>
      <c r="I93" s="30"/>
      <c r="J93" s="30"/>
      <c r="K93" s="30"/>
      <c r="L93" s="30"/>
      <c r="M93" s="30"/>
      <c r="N93" s="30"/>
      <c r="O93" s="30"/>
      <c r="P93" s="30"/>
      <c r="Q93" s="30"/>
      <c r="R93" s="30"/>
      <c r="S93" s="30"/>
      <c r="T93" s="30"/>
      <c r="U93" s="30"/>
    </row>
    <row r="94" spans="1:21" ht="12.75" customHeight="1" x14ac:dyDescent="0.2">
      <c r="A94" s="87"/>
      <c r="B94" s="63" t="s">
        <v>3109</v>
      </c>
      <c r="C94" s="138" t="s">
        <v>3168</v>
      </c>
      <c r="D94" s="198">
        <v>2000</v>
      </c>
      <c r="E94" s="30"/>
      <c r="F94" s="30"/>
      <c r="G94" s="30"/>
      <c r="H94" s="30"/>
      <c r="I94" s="30"/>
      <c r="J94" s="30"/>
      <c r="K94" s="30"/>
      <c r="L94" s="30"/>
      <c r="M94" s="30"/>
      <c r="N94" s="30"/>
      <c r="O94" s="30"/>
      <c r="P94" s="30"/>
      <c r="Q94" s="30"/>
      <c r="R94" s="30"/>
      <c r="S94" s="30"/>
      <c r="T94" s="30"/>
      <c r="U94" s="30"/>
    </row>
    <row r="95" spans="1:21" ht="12.75" customHeight="1" x14ac:dyDescent="0.2">
      <c r="A95" s="62"/>
      <c r="B95" s="63" t="s">
        <v>3111</v>
      </c>
      <c r="C95" s="138" t="s">
        <v>3169</v>
      </c>
      <c r="D95" s="198">
        <v>0</v>
      </c>
      <c r="E95" s="30"/>
      <c r="F95" s="30"/>
      <c r="G95" s="30"/>
      <c r="H95" s="30"/>
      <c r="I95" s="30"/>
      <c r="J95" s="30"/>
      <c r="K95" s="30"/>
      <c r="L95" s="30"/>
      <c r="M95" s="30"/>
      <c r="N95" s="30"/>
      <c r="O95" s="30"/>
      <c r="P95" s="30"/>
      <c r="Q95" s="30"/>
      <c r="R95" s="30"/>
      <c r="S95" s="30"/>
      <c r="T95" s="30"/>
      <c r="U95" s="30"/>
    </row>
    <row r="96" spans="1:21" ht="12.75" customHeight="1" x14ac:dyDescent="0.2">
      <c r="A96" s="62"/>
      <c r="B96" s="63" t="s">
        <v>3113</v>
      </c>
      <c r="C96" s="138" t="s">
        <v>3170</v>
      </c>
      <c r="D96" s="198">
        <v>90137.31</v>
      </c>
      <c r="E96" s="30"/>
      <c r="F96" s="30"/>
      <c r="G96" s="30"/>
      <c r="H96" s="30"/>
      <c r="I96" s="30"/>
      <c r="J96" s="30"/>
      <c r="K96" s="30"/>
      <c r="L96" s="30"/>
      <c r="M96" s="30"/>
      <c r="N96" s="30"/>
      <c r="O96" s="30"/>
      <c r="P96" s="30"/>
      <c r="Q96" s="30"/>
      <c r="R96" s="30"/>
      <c r="S96" s="30"/>
      <c r="T96" s="30"/>
      <c r="U96" s="30"/>
    </row>
    <row r="97" spans="1:21" ht="36" x14ac:dyDescent="0.2">
      <c r="A97" s="87" t="s">
        <v>3061</v>
      </c>
      <c r="B97" s="88" t="s">
        <v>3171</v>
      </c>
      <c r="C97" s="138" t="s">
        <v>3172</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3064</v>
      </c>
      <c r="C98" s="138" t="s">
        <v>3173</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3066</v>
      </c>
      <c r="B99" s="63" t="s">
        <v>2383</v>
      </c>
      <c r="C99" s="138" t="s">
        <v>3174</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3068</v>
      </c>
      <c r="B100" s="63" t="s">
        <v>2387</v>
      </c>
      <c r="C100" s="138" t="s">
        <v>3175</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3097</v>
      </c>
      <c r="B101" s="63" t="s">
        <v>3071</v>
      </c>
      <c r="C101" s="138" t="s">
        <v>3176</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3073</v>
      </c>
      <c r="B102" s="63" t="s">
        <v>3074</v>
      </c>
      <c r="C102" s="138" t="s">
        <v>3177</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2454</v>
      </c>
      <c r="B103" s="315" t="s">
        <v>3076</v>
      </c>
      <c r="C103" s="315" t="s">
        <v>3178</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3179</v>
      </c>
      <c r="C104" s="138" t="s">
        <v>3180</v>
      </c>
      <c r="D104" s="33">
        <f>SUM(D105:D109)</f>
        <v>402543.43</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3046</v>
      </c>
      <c r="C105" s="138" t="s">
        <v>3181</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2322</v>
      </c>
      <c r="B106" s="63" t="s">
        <v>3026</v>
      </c>
      <c r="C106" s="138" t="s">
        <v>3182</v>
      </c>
      <c r="D106" s="198">
        <v>398464.23</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2360</v>
      </c>
      <c r="B107" s="63" t="s">
        <v>3028</v>
      </c>
      <c r="C107" s="138" t="s">
        <v>3183</v>
      </c>
      <c r="D107" s="198">
        <v>4079.2</v>
      </c>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3061</v>
      </c>
      <c r="B108" s="63" t="s">
        <v>3184</v>
      </c>
      <c r="C108" s="138" t="s">
        <v>3185</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2454</v>
      </c>
      <c r="B109" s="73" t="s">
        <v>3076</v>
      </c>
      <c r="C109" s="313" t="s">
        <v>3186</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332"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1" t="s">
        <v>3040</v>
      </c>
      <c r="B1" s="376"/>
      <c r="C1" s="376"/>
      <c r="D1" s="376"/>
      <c r="E1" s="50" t="s">
        <v>3187</v>
      </c>
      <c r="F1" s="50"/>
      <c r="G1" s="50"/>
      <c r="H1" s="50"/>
      <c r="I1" s="50"/>
      <c r="J1" s="50"/>
      <c r="K1" s="50"/>
      <c r="L1" s="50"/>
      <c r="M1" s="50"/>
      <c r="N1" s="50"/>
      <c r="O1" s="50"/>
      <c r="P1" s="50"/>
    </row>
    <row r="2" spans="1:17" ht="37.5" customHeight="1" x14ac:dyDescent="0.2">
      <c r="A2" s="381" t="s">
        <v>3188</v>
      </c>
      <c r="B2" s="376"/>
      <c r="C2" s="376"/>
      <c r="D2" s="376"/>
      <c r="E2" s="49" t="s">
        <v>3188</v>
      </c>
      <c r="F2" s="49" t="s">
        <v>3189</v>
      </c>
      <c r="G2" s="49" t="s">
        <v>3190</v>
      </c>
      <c r="H2" s="49" t="s">
        <v>3190</v>
      </c>
      <c r="I2" s="49" t="s">
        <v>3191</v>
      </c>
      <c r="J2" s="49" t="s">
        <v>29</v>
      </c>
      <c r="K2" s="49" t="s">
        <v>3192</v>
      </c>
      <c r="L2" s="49" t="s">
        <v>36</v>
      </c>
      <c r="M2" s="49" t="s">
        <v>3193</v>
      </c>
      <c r="N2" s="49" t="s">
        <v>3194</v>
      </c>
      <c r="O2" s="49" t="s">
        <v>3195</v>
      </c>
      <c r="Q2" s="251" t="s">
        <v>3196</v>
      </c>
    </row>
    <row r="3" spans="1:17" ht="29.25" customHeight="1" x14ac:dyDescent="0.2">
      <c r="A3" s="96" t="s">
        <v>3197</v>
      </c>
      <c r="B3" s="97" t="s">
        <v>3198</v>
      </c>
      <c r="C3" s="98" t="s">
        <v>3199</v>
      </c>
      <c r="D3" s="94"/>
      <c r="E3" s="95">
        <f>E4+E14+E23+E298+E341+E344+E346</f>
        <v>0</v>
      </c>
      <c r="F3" s="95">
        <f>F4+F14+F23+F298+F341+F344+F346</f>
        <v>5</v>
      </c>
      <c r="G3" s="95">
        <f>IF(RefStr!C12&lt;&gt;"",INT(VALUE(MID(RefStr!C12,1,4))),0)</f>
        <v>2025</v>
      </c>
      <c r="H3" s="99">
        <f>IF(RefStr!C12&lt;&gt;"",INT(VALUE(MID(RefStr!C12,6,2))),0)</f>
        <v>6</v>
      </c>
      <c r="I3" s="100">
        <f>RefStr!C10*1</f>
        <v>31</v>
      </c>
      <c r="J3" s="101" t="str">
        <f>RefStr!H7</f>
        <v>DA</v>
      </c>
      <c r="K3" s="99" t="str">
        <f>RefStr!H9</f>
        <v>NE</v>
      </c>
      <c r="L3" s="99" t="str">
        <f>RefStr!H10</f>
        <v>NE</v>
      </c>
      <c r="M3" s="99" t="str">
        <f>RefStr!H8</f>
        <v>NE</v>
      </c>
      <c r="N3" s="99" t="str">
        <f>RefStr!H11</f>
        <v>DA</v>
      </c>
      <c r="O3" s="102">
        <f>RefStr!C6</f>
        <v>37863</v>
      </c>
      <c r="P3" s="50"/>
    </row>
    <row r="4" spans="1:17" ht="19.5" customHeight="1" x14ac:dyDescent="0.2">
      <c r="A4" s="382" t="s">
        <v>3200</v>
      </c>
      <c r="B4" s="383"/>
      <c r="C4" s="384"/>
      <c r="D4" s="94"/>
      <c r="E4" s="50">
        <f>SUM(E5:E13)</f>
        <v>0</v>
      </c>
      <c r="F4" s="50">
        <f>SUM(F5:F13)</f>
        <v>0</v>
      </c>
      <c r="G4" s="50"/>
      <c r="H4" s="50"/>
      <c r="I4" s="103" t="s">
        <v>3201</v>
      </c>
      <c r="J4" s="103" t="s">
        <v>3202</v>
      </c>
      <c r="K4" s="103" t="s">
        <v>3203</v>
      </c>
      <c r="L4" s="50"/>
      <c r="M4" s="50"/>
      <c r="N4" s="50"/>
      <c r="O4" s="50"/>
      <c r="P4" s="50"/>
    </row>
    <row r="5" spans="1:17" ht="63.75" customHeight="1" x14ac:dyDescent="0.2">
      <c r="A5" s="104">
        <v>1</v>
      </c>
      <c r="B5" s="105" t="str">
        <f t="shared" ref="B5:B13" si="0">IF(E5=1,"Pogreška",IF(F5=1,"Provjera","O.K."))</f>
        <v>O.K.</v>
      </c>
      <c r="C5" s="266" t="s">
        <v>3204</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3205</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3206</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3207</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3208</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3209</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3210</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3211</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3212</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5" t="s">
        <v>40</v>
      </c>
      <c r="B14" s="379"/>
      <c r="C14" s="380"/>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3213</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3214</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3215</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3216</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3217</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3218</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3219</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3220</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8" t="s">
        <v>3221</v>
      </c>
      <c r="B23" s="379"/>
      <c r="C23" s="380"/>
      <c r="D23" s="94"/>
      <c r="E23" s="50">
        <f>SUM(E24:E297)</f>
        <v>0</v>
      </c>
      <c r="F23" s="50">
        <f>SUM(F24:F297)</f>
        <v>5</v>
      </c>
      <c r="G23" s="50"/>
      <c r="H23" s="50"/>
      <c r="I23" s="50"/>
      <c r="J23" s="50"/>
      <c r="K23" s="50"/>
      <c r="L23" s="50"/>
      <c r="M23" s="50"/>
      <c r="N23" s="50"/>
      <c r="O23" s="50"/>
      <c r="P23" s="50"/>
    </row>
    <row r="24" spans="1:16" ht="22.5" x14ac:dyDescent="0.2">
      <c r="A24" s="104">
        <v>1</v>
      </c>
      <c r="B24" s="105" t="str">
        <f>IF(E24=1,"Pogreška",IF(F24=1,"Provjera","O.K."))</f>
        <v>O.K.</v>
      </c>
      <c r="C24" s="135" t="s">
        <v>3222</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3223</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3224</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3225</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3226</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3227</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3228</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3229</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3230</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3231</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3232</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3233</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3234</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3235</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3236</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3237</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3238</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3239</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3240</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3241</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3242</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3243</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3244</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3245</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3246</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3247</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3248</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3249</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3250</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3251</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3252</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3253</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3254</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3255</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3256</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3257</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3258</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3259</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3260</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3261</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3262</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3263</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3264</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3265</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3266</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3267</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3268</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3269</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3270</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3271</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3272</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3273</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3274</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3275</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3276</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3277</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3278</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3279</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3280</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3281</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3282</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3283</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3284</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3285</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3286</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3287</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3288</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3289</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3290</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3291</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3292</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3293</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3294</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3295</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3296</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3297</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3298</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3299</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3300</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3301</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3302</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3303</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3304</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3305</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3306</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3307</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3308</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3309</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3310</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3311</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3312</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3313</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3314</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3315</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3316</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3317</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3318</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3319</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3320</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3321</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3322</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3323</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3324</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3325</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3326</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3327</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3328</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3329</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3330</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3331</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3332</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3333</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3334</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3335</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3336</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3337</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3338</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3339</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3340</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3341</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3342</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3343</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3344</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3345</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3346</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3347</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3348</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3349</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3350</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3351</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3352</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3353</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3354</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3355</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3356</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3357</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3358</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3359</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3360</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3361</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3362</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3363</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3364</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3365</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3366</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3367</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3368</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3369</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3370</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3371</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3372</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3373</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3374</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3375</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3376</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3377</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3378</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3379</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3380</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3381</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3382</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3383</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3384</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3385</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3386</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3387</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3388</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3389</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3390</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3391</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3392</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3393</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3394</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3395</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3396</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3397</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3398</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3399</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3400</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3401</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3402</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3403</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3404</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3405</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3406</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3407</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3408</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3409</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3410</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3411</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3412</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3413</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3414</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3415</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3416</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3417</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3418</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3419</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3420</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3421</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3422</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3423</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3424</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3425</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3426</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3427</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3428</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3429</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3430</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3431</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3432</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3433</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3434</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O.K.</v>
      </c>
      <c r="C237" s="90" t="s">
        <v>3435</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Provjera</v>
      </c>
      <c r="C238" s="90" t="s">
        <v>3436</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O.K.</v>
      </c>
      <c r="C239" s="90" t="s">
        <v>3437</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3438</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3439</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3440</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Provjera</v>
      </c>
      <c r="C243" s="90" t="s">
        <v>3441</v>
      </c>
      <c r="D243" s="94"/>
      <c r="E243" s="50">
        <f>MAX(G243:K243)</f>
        <v>0</v>
      </c>
      <c r="F243" s="50">
        <f>MAX(L243:O243)</f>
        <v>1</v>
      </c>
      <c r="G243" s="50"/>
      <c r="H243" s="50"/>
      <c r="I243" s="50"/>
      <c r="J243" s="50"/>
      <c r="K243" s="50"/>
      <c r="L243" s="50">
        <f>IF(AND('PR-RAS'!D198&gt;0,'PR-RAS'!D743=0),1,0)</f>
        <v>1</v>
      </c>
      <c r="M243" s="50">
        <f>IF(AND('PR-RAS'!E198&gt;0,'PR-RAS'!E743=0),1,0)</f>
        <v>0</v>
      </c>
      <c r="N243" s="50"/>
      <c r="O243" s="50"/>
      <c r="P243" s="50"/>
    </row>
    <row r="244" spans="1:16" ht="30" customHeight="1" x14ac:dyDescent="0.2">
      <c r="A244" s="104">
        <v>276</v>
      </c>
      <c r="B244" s="105" t="str">
        <f t="shared" si="16"/>
        <v>Provjera</v>
      </c>
      <c r="C244" s="90" t="s">
        <v>3442</v>
      </c>
      <c r="D244" s="94"/>
      <c r="E244" s="50">
        <f>MAX(G244:K244)</f>
        <v>0</v>
      </c>
      <c r="F244" s="50">
        <f>MAX(L244:O244)</f>
        <v>1</v>
      </c>
      <c r="G244" s="50"/>
      <c r="H244" s="50"/>
      <c r="I244" s="50"/>
      <c r="J244" s="50"/>
      <c r="K244" s="50"/>
      <c r="L244" s="50">
        <f>IF(AND('PR-RAS'!D199&gt;0,'PR-RAS'!D744=0),1,0)</f>
        <v>1</v>
      </c>
      <c r="M244" s="50">
        <f>IF(AND('PR-RAS'!E199&gt;0,'PR-RAS'!E744=0),1,0)</f>
        <v>1</v>
      </c>
      <c r="N244" s="50"/>
      <c r="O244" s="50"/>
      <c r="P244" s="50"/>
    </row>
    <row r="245" spans="1:16" ht="43.5" customHeight="1" x14ac:dyDescent="0.2">
      <c r="A245" s="104">
        <v>186</v>
      </c>
      <c r="B245" s="105" t="str">
        <f t="shared" si="16"/>
        <v>O.K.</v>
      </c>
      <c r="C245" s="90" t="s">
        <v>3443</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3444</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3445</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3446</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3447</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3448</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3449</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3450</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3451</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3452</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3453</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3454</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3455</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3456</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3457</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3458</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3459</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3460</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3461</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3462</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3463</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3464</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3465</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3466</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3467</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3468</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3469</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3470</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3471</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3472</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3473</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3474</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3475</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3476</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3477</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3478</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3479</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3480</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3481</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3482</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3483</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3484</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3485</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3486</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3487</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3488</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3489</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3490</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3491</v>
      </c>
      <c r="D293" s="94"/>
      <c r="E293" s="50">
        <f t="shared" si="17"/>
        <v>0</v>
      </c>
      <c r="F293" s="50">
        <f t="shared" si="18"/>
        <v>0</v>
      </c>
      <c r="G293" s="50"/>
      <c r="H293" s="50"/>
      <c r="I293" s="50"/>
      <c r="J293" s="50"/>
      <c r="K293" s="50"/>
      <c r="L293" s="50">
        <f>IF(AND(J3="DA",MAX('PR-RAS'!D653:D655)=0,MIN('PR-RAS'!D653:D655)=0),1,0)</f>
        <v>0</v>
      </c>
      <c r="M293" s="295" t="s">
        <v>629</v>
      </c>
      <c r="N293" s="50"/>
      <c r="O293" s="50"/>
      <c r="P293" s="50"/>
    </row>
    <row r="294" spans="1:16" ht="42" customHeight="1" x14ac:dyDescent="0.2">
      <c r="A294" s="104">
        <v>236</v>
      </c>
      <c r="B294" s="105" t="str">
        <f t="shared" si="16"/>
        <v>O.K.</v>
      </c>
      <c r="C294" s="90" t="s">
        <v>3492</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3493</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3494</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3495</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8" t="s">
        <v>32</v>
      </c>
      <c r="B298" s="379"/>
      <c r="C298" s="380"/>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3496</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3497</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3498</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3499</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3500</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3501</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3502</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3503</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3504</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3505</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3506</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3507</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3508</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3509</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3510</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3511</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3512</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3513</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3514</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3515</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3516</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3517</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3518</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3519</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3520</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3521</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3522</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3523</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3524</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3525</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3526</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3527</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3528</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3529</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3530</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3531</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3532</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3533</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3534</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3535</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3536</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3537</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8" t="s">
        <v>37</v>
      </c>
      <c r="B341" s="379"/>
      <c r="C341" s="380"/>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3495</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3538</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8" t="s">
        <v>36</v>
      </c>
      <c r="B344" s="379"/>
      <c r="C344" s="380"/>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3495</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8" t="s">
        <v>3539</v>
      </c>
      <c r="B346" s="379"/>
      <c r="C346" s="380"/>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3495</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3540</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7" t="s">
        <v>3541</v>
      </c>
      <c r="B1" s="397"/>
      <c r="C1" s="397"/>
    </row>
    <row r="2" spans="1:16" ht="33" customHeight="1" x14ac:dyDescent="0.2">
      <c r="A2" s="398" t="s">
        <v>3542</v>
      </c>
      <c r="B2" s="399"/>
      <c r="C2" s="389"/>
      <c r="D2" s="4"/>
      <c r="E2" s="4"/>
      <c r="F2" s="4"/>
      <c r="G2" s="4"/>
      <c r="H2" s="4"/>
      <c r="I2" s="4"/>
      <c r="J2" s="4"/>
      <c r="K2" s="4"/>
      <c r="L2" s="4"/>
      <c r="M2" s="4"/>
      <c r="N2" s="4"/>
      <c r="O2" s="4"/>
      <c r="P2" s="4"/>
    </row>
    <row r="3" spans="1:16" ht="18.75" customHeight="1" x14ac:dyDescent="0.2">
      <c r="A3" s="232" t="s">
        <v>3543</v>
      </c>
      <c r="B3" s="400" t="s">
        <v>3544</v>
      </c>
      <c r="C3" s="389"/>
      <c r="D3" s="4"/>
      <c r="E3" s="4"/>
      <c r="F3" s="4"/>
      <c r="G3" s="4"/>
      <c r="H3" s="4"/>
      <c r="I3" s="4"/>
      <c r="J3" s="4"/>
      <c r="K3" s="4"/>
      <c r="L3" s="4"/>
      <c r="M3" s="4"/>
      <c r="N3" s="4"/>
      <c r="O3" s="4"/>
      <c r="P3" s="4"/>
    </row>
    <row r="4" spans="1:16" ht="37.5" hidden="1" customHeight="1" x14ac:dyDescent="0.2">
      <c r="A4" s="233" t="s">
        <v>3545</v>
      </c>
      <c r="B4" s="388" t="s">
        <v>3546</v>
      </c>
      <c r="C4" s="389"/>
      <c r="D4" s="4"/>
      <c r="E4" s="4"/>
      <c r="F4" s="4"/>
      <c r="G4" s="4"/>
      <c r="H4" s="4"/>
      <c r="I4" s="4"/>
      <c r="J4" s="4"/>
      <c r="K4" s="4"/>
      <c r="L4" s="4"/>
      <c r="M4" s="4"/>
      <c r="N4" s="4"/>
      <c r="O4" s="4"/>
      <c r="P4" s="4"/>
    </row>
    <row r="5" spans="1:16" ht="48" hidden="1" customHeight="1" x14ac:dyDescent="0.2">
      <c r="A5" s="233" t="s">
        <v>3545</v>
      </c>
      <c r="B5" s="388" t="s">
        <v>3547</v>
      </c>
      <c r="C5" s="389"/>
      <c r="D5" s="4"/>
      <c r="E5" s="4"/>
      <c r="F5" s="4"/>
      <c r="G5" s="4"/>
      <c r="H5" s="4"/>
      <c r="I5" s="4"/>
      <c r="J5" s="4"/>
      <c r="K5" s="4"/>
      <c r="L5" s="4"/>
      <c r="M5" s="4"/>
      <c r="N5" s="4"/>
      <c r="O5" s="4"/>
      <c r="P5" s="4"/>
    </row>
    <row r="6" spans="1:16" ht="59.25" hidden="1" customHeight="1" x14ac:dyDescent="0.2">
      <c r="A6" s="233" t="s">
        <v>3545</v>
      </c>
      <c r="B6" s="388" t="s">
        <v>3548</v>
      </c>
      <c r="C6" s="389"/>
      <c r="D6" s="4"/>
      <c r="E6" s="4"/>
      <c r="F6" s="4"/>
      <c r="G6" s="4"/>
      <c r="H6" s="4"/>
      <c r="I6" s="4"/>
      <c r="J6" s="4"/>
      <c r="K6" s="4"/>
      <c r="L6" s="4"/>
      <c r="M6" s="4"/>
      <c r="N6" s="4"/>
      <c r="O6" s="4"/>
      <c r="P6" s="4"/>
    </row>
    <row r="7" spans="1:16" ht="48" hidden="1" customHeight="1" x14ac:dyDescent="0.2">
      <c r="A7" s="233" t="s">
        <v>3549</v>
      </c>
      <c r="B7" s="388" t="s">
        <v>3550</v>
      </c>
      <c r="C7" s="389"/>
      <c r="D7" s="4"/>
      <c r="E7" s="4"/>
      <c r="F7" s="4"/>
      <c r="G7" s="4"/>
      <c r="H7" s="4"/>
      <c r="I7" s="4"/>
      <c r="J7" s="4"/>
      <c r="K7" s="4"/>
      <c r="L7" s="4"/>
      <c r="M7" s="4"/>
      <c r="N7" s="4"/>
      <c r="O7" s="4"/>
      <c r="P7" s="4"/>
    </row>
    <row r="8" spans="1:16" ht="41.25" hidden="1" customHeight="1" x14ac:dyDescent="0.2">
      <c r="A8" s="233" t="s">
        <v>3551</v>
      </c>
      <c r="B8" s="388" t="s">
        <v>3552</v>
      </c>
      <c r="C8" s="389"/>
      <c r="D8" s="4"/>
      <c r="E8" s="4"/>
      <c r="F8" s="4"/>
      <c r="G8" s="4"/>
      <c r="H8" s="4"/>
      <c r="I8" s="4"/>
      <c r="J8" s="4"/>
      <c r="K8" s="4"/>
      <c r="L8" s="4"/>
      <c r="M8" s="4"/>
      <c r="N8" s="4"/>
      <c r="O8" s="4"/>
      <c r="P8" s="4"/>
    </row>
    <row r="9" spans="1:16" ht="59.25" hidden="1" customHeight="1" x14ac:dyDescent="0.2">
      <c r="A9" s="233" t="s">
        <v>3553</v>
      </c>
      <c r="B9" s="388" t="s">
        <v>3554</v>
      </c>
      <c r="C9" s="389"/>
      <c r="D9" s="4"/>
      <c r="E9" s="4"/>
      <c r="F9" s="4"/>
      <c r="G9" s="4"/>
      <c r="H9" s="4"/>
      <c r="I9" s="4"/>
      <c r="J9" s="4"/>
      <c r="K9" s="4"/>
      <c r="L9" s="4"/>
      <c r="M9" s="4"/>
      <c r="N9" s="4"/>
      <c r="O9" s="4"/>
      <c r="P9" s="4"/>
    </row>
    <row r="10" spans="1:16" ht="61.5" hidden="1" customHeight="1" x14ac:dyDescent="0.2">
      <c r="A10" s="233" t="s">
        <v>3553</v>
      </c>
      <c r="B10" s="388" t="s">
        <v>3555</v>
      </c>
      <c r="C10" s="389"/>
      <c r="D10" s="4"/>
      <c r="E10" s="4"/>
      <c r="F10" s="4"/>
      <c r="G10" s="4"/>
      <c r="H10" s="4"/>
      <c r="I10" s="4"/>
      <c r="J10" s="4"/>
      <c r="K10" s="4"/>
      <c r="L10" s="4"/>
      <c r="M10" s="4"/>
      <c r="N10" s="4"/>
      <c r="O10" s="4"/>
      <c r="P10" s="4"/>
    </row>
    <row r="11" spans="1:16" ht="43.5" hidden="1" customHeight="1" x14ac:dyDescent="0.2">
      <c r="A11" s="233" t="s">
        <v>3553</v>
      </c>
      <c r="B11" s="388" t="s">
        <v>3556</v>
      </c>
      <c r="C11" s="389"/>
      <c r="D11" s="4"/>
      <c r="E11" s="4"/>
      <c r="F11" s="4"/>
      <c r="G11" s="4"/>
      <c r="H11" s="4"/>
      <c r="I11" s="4"/>
      <c r="J11" s="4"/>
      <c r="K11" s="4"/>
      <c r="L11" s="4"/>
      <c r="M11" s="4"/>
      <c r="N11" s="4"/>
      <c r="O11" s="4"/>
      <c r="P11" s="4"/>
    </row>
    <row r="12" spans="1:16" ht="27.75" hidden="1" customHeight="1" x14ac:dyDescent="0.2">
      <c r="A12" s="233" t="s">
        <v>3557</v>
      </c>
      <c r="B12" s="388" t="s">
        <v>3558</v>
      </c>
      <c r="C12" s="389"/>
      <c r="D12" s="4"/>
      <c r="E12" s="4"/>
      <c r="F12" s="4"/>
      <c r="G12" s="4"/>
      <c r="H12" s="4"/>
      <c r="I12" s="4"/>
      <c r="J12" s="4"/>
      <c r="K12" s="4"/>
      <c r="L12" s="4"/>
      <c r="M12" s="4"/>
      <c r="N12" s="4"/>
      <c r="O12" s="4"/>
      <c r="P12" s="4"/>
    </row>
    <row r="13" spans="1:16" ht="27.75" hidden="1" customHeight="1" x14ac:dyDescent="0.2">
      <c r="A13" s="233" t="s">
        <v>3559</v>
      </c>
      <c r="B13" s="388" t="s">
        <v>3560</v>
      </c>
      <c r="C13" s="389"/>
      <c r="D13" s="4"/>
      <c r="E13" s="4"/>
      <c r="F13" s="4"/>
      <c r="G13" s="4"/>
      <c r="H13" s="4"/>
      <c r="I13" s="4"/>
      <c r="J13" s="4"/>
      <c r="K13" s="4"/>
      <c r="L13" s="4"/>
      <c r="M13" s="4"/>
      <c r="N13" s="4"/>
      <c r="O13" s="4"/>
      <c r="P13" s="4"/>
    </row>
    <row r="14" spans="1:16" ht="45.75" hidden="1" customHeight="1" x14ac:dyDescent="0.2">
      <c r="A14" s="233" t="s">
        <v>3561</v>
      </c>
      <c r="B14" s="388" t="s">
        <v>3562</v>
      </c>
      <c r="C14" s="389"/>
      <c r="D14" s="4"/>
      <c r="E14" s="4"/>
      <c r="F14" s="4"/>
      <c r="G14" s="4"/>
      <c r="H14" s="4"/>
      <c r="I14" s="4"/>
      <c r="J14" s="4"/>
      <c r="K14" s="4"/>
      <c r="L14" s="4"/>
      <c r="M14" s="4"/>
      <c r="N14" s="4"/>
      <c r="O14" s="4"/>
      <c r="P14" s="4"/>
    </row>
    <row r="15" spans="1:16" ht="45.75" hidden="1" customHeight="1" x14ac:dyDescent="0.2">
      <c r="A15" s="233" t="s">
        <v>3563</v>
      </c>
      <c r="B15" s="388" t="s">
        <v>3564</v>
      </c>
      <c r="C15" s="389"/>
      <c r="D15" s="4"/>
      <c r="E15" s="4"/>
      <c r="F15" s="4"/>
      <c r="G15" s="4"/>
      <c r="H15" s="4"/>
      <c r="I15" s="4"/>
      <c r="J15" s="4"/>
      <c r="K15" s="4"/>
      <c r="L15" s="4"/>
      <c r="M15" s="4"/>
      <c r="N15" s="4"/>
      <c r="O15" s="4"/>
      <c r="P15" s="4"/>
    </row>
    <row r="16" spans="1:16" ht="51" hidden="1" customHeight="1" x14ac:dyDescent="0.2">
      <c r="A16" s="233" t="s">
        <v>3565</v>
      </c>
      <c r="B16" s="388" t="s">
        <v>3566</v>
      </c>
      <c r="C16" s="389"/>
      <c r="D16" s="4"/>
      <c r="E16" s="4"/>
      <c r="F16" s="4"/>
      <c r="G16" s="4"/>
      <c r="H16" s="4"/>
      <c r="I16" s="4"/>
      <c r="J16" s="4"/>
      <c r="K16" s="4"/>
      <c r="L16" s="4"/>
      <c r="M16" s="4"/>
      <c r="N16" s="4"/>
      <c r="O16" s="4"/>
      <c r="P16" s="4"/>
    </row>
    <row r="17" spans="1:16" ht="27.75" hidden="1" customHeight="1" x14ac:dyDescent="0.2">
      <c r="A17" s="233" t="s">
        <v>3567</v>
      </c>
      <c r="B17" s="388" t="s">
        <v>3568</v>
      </c>
      <c r="C17" s="389"/>
      <c r="D17" s="4"/>
      <c r="E17" s="4"/>
      <c r="F17" s="4"/>
      <c r="G17" s="4"/>
      <c r="H17" s="4"/>
      <c r="I17" s="4"/>
      <c r="J17" s="4"/>
      <c r="K17" s="4"/>
      <c r="L17" s="4"/>
      <c r="M17" s="4"/>
      <c r="N17" s="4"/>
      <c r="O17" s="4"/>
      <c r="P17" s="4"/>
    </row>
    <row r="18" spans="1:16" ht="27.75" hidden="1" customHeight="1" x14ac:dyDescent="0.2">
      <c r="A18" s="233" t="s">
        <v>3569</v>
      </c>
      <c r="B18" s="388" t="s">
        <v>3570</v>
      </c>
      <c r="C18" s="389"/>
      <c r="D18" s="4"/>
      <c r="E18" s="4"/>
      <c r="F18" s="4"/>
      <c r="G18" s="4"/>
      <c r="H18" s="4"/>
      <c r="I18" s="4"/>
      <c r="J18" s="4"/>
      <c r="K18" s="4"/>
      <c r="L18" s="4"/>
      <c r="M18" s="4"/>
      <c r="N18" s="4"/>
      <c r="O18" s="4"/>
      <c r="P18" s="4"/>
    </row>
    <row r="19" spans="1:16" ht="45" hidden="1" customHeight="1" x14ac:dyDescent="0.2">
      <c r="A19" s="233" t="s">
        <v>3569</v>
      </c>
      <c r="B19" s="388" t="s">
        <v>3571</v>
      </c>
      <c r="C19" s="389"/>
      <c r="D19" s="4"/>
      <c r="E19" s="4"/>
      <c r="F19" s="4"/>
      <c r="G19" s="4"/>
      <c r="H19" s="4"/>
      <c r="I19" s="4"/>
      <c r="J19" s="4"/>
      <c r="K19" s="4"/>
      <c r="L19" s="4"/>
      <c r="M19" s="4"/>
      <c r="N19" s="4"/>
      <c r="O19" s="4"/>
      <c r="P19" s="4"/>
    </row>
    <row r="20" spans="1:16" ht="45" hidden="1" customHeight="1" x14ac:dyDescent="0.2">
      <c r="A20" s="233" t="s">
        <v>3572</v>
      </c>
      <c r="B20" s="388" t="s">
        <v>3573</v>
      </c>
      <c r="C20" s="389"/>
      <c r="D20" s="4"/>
      <c r="E20" s="4"/>
      <c r="F20" s="4"/>
      <c r="G20" s="4"/>
      <c r="H20" s="4"/>
      <c r="I20" s="4"/>
      <c r="J20" s="4"/>
      <c r="K20" s="4"/>
      <c r="L20" s="4"/>
      <c r="M20" s="4"/>
      <c r="N20" s="4"/>
      <c r="O20" s="4"/>
      <c r="P20" s="4"/>
    </row>
    <row r="21" spans="1:16" ht="30" hidden="1" customHeight="1" x14ac:dyDescent="0.2">
      <c r="A21" s="233" t="s">
        <v>3574</v>
      </c>
      <c r="B21" s="388" t="s">
        <v>3575</v>
      </c>
      <c r="C21" s="389"/>
      <c r="D21" s="4"/>
      <c r="E21" s="4"/>
      <c r="F21" s="4"/>
      <c r="G21" s="4"/>
      <c r="H21" s="4"/>
      <c r="I21" s="4"/>
      <c r="J21" s="4"/>
      <c r="K21" s="4"/>
      <c r="L21" s="4"/>
      <c r="M21" s="4"/>
      <c r="N21" s="4"/>
      <c r="O21" s="4"/>
      <c r="P21" s="4"/>
    </row>
    <row r="22" spans="1:16" ht="30" hidden="1" customHeight="1" x14ac:dyDescent="0.2">
      <c r="A22" s="233" t="s">
        <v>3576</v>
      </c>
      <c r="B22" s="388" t="s">
        <v>3577</v>
      </c>
      <c r="C22" s="389"/>
      <c r="D22" s="4"/>
      <c r="E22" s="4"/>
      <c r="F22" s="4"/>
      <c r="G22" s="4"/>
      <c r="H22" s="4"/>
      <c r="I22" s="4"/>
      <c r="J22" s="4"/>
      <c r="K22" s="4"/>
      <c r="L22" s="4"/>
      <c r="M22" s="4"/>
      <c r="N22" s="4"/>
      <c r="O22" s="4"/>
      <c r="P22" s="4"/>
    </row>
    <row r="23" spans="1:16" ht="30" hidden="1" customHeight="1" x14ac:dyDescent="0.2">
      <c r="A23" s="233" t="s">
        <v>3578</v>
      </c>
      <c r="B23" s="388" t="s">
        <v>3579</v>
      </c>
      <c r="C23" s="389"/>
      <c r="D23" s="4"/>
      <c r="E23" s="4"/>
      <c r="F23" s="4"/>
      <c r="G23" s="4"/>
      <c r="H23" s="4"/>
      <c r="I23" s="4"/>
      <c r="J23" s="4"/>
      <c r="K23" s="4"/>
      <c r="L23" s="4"/>
      <c r="M23" s="4"/>
      <c r="N23" s="4"/>
      <c r="O23" s="4"/>
      <c r="P23" s="4"/>
    </row>
    <row r="24" spans="1:16" ht="30" hidden="1" customHeight="1" x14ac:dyDescent="0.2">
      <c r="A24" s="233" t="s">
        <v>3580</v>
      </c>
      <c r="B24" s="388" t="s">
        <v>3581</v>
      </c>
      <c r="C24" s="389"/>
      <c r="D24" s="4"/>
      <c r="E24" s="4"/>
      <c r="F24" s="4"/>
      <c r="G24" s="4"/>
      <c r="H24" s="4"/>
      <c r="I24" s="4"/>
      <c r="J24" s="4"/>
      <c r="K24" s="4"/>
      <c r="L24" s="4"/>
      <c r="M24" s="4"/>
      <c r="N24" s="4"/>
      <c r="O24" s="4"/>
      <c r="P24" s="4"/>
    </row>
    <row r="25" spans="1:16" ht="30" hidden="1" customHeight="1" x14ac:dyDescent="0.2">
      <c r="A25" s="233" t="s">
        <v>3582</v>
      </c>
      <c r="B25" s="388" t="s">
        <v>3583</v>
      </c>
      <c r="C25" s="389"/>
      <c r="D25" s="4"/>
      <c r="E25" s="4"/>
      <c r="F25" s="4"/>
      <c r="G25" s="4"/>
      <c r="H25" s="4"/>
      <c r="I25" s="4"/>
      <c r="J25" s="4"/>
      <c r="K25" s="4"/>
      <c r="L25" s="4"/>
      <c r="M25" s="4"/>
      <c r="N25" s="4"/>
      <c r="O25" s="4"/>
      <c r="P25" s="4"/>
    </row>
    <row r="26" spans="1:16" ht="30" hidden="1" customHeight="1" x14ac:dyDescent="0.2">
      <c r="A26" s="233" t="s">
        <v>3584</v>
      </c>
      <c r="B26" s="388" t="s">
        <v>3585</v>
      </c>
      <c r="C26" s="389"/>
      <c r="D26" s="4"/>
      <c r="E26" s="4"/>
      <c r="F26" s="4"/>
      <c r="G26" s="4"/>
      <c r="H26" s="4"/>
      <c r="I26" s="4"/>
      <c r="J26" s="4"/>
      <c r="K26" s="4"/>
      <c r="L26" s="4"/>
      <c r="M26" s="4"/>
      <c r="N26" s="4"/>
      <c r="O26" s="4"/>
      <c r="P26" s="4"/>
    </row>
    <row r="27" spans="1:16" ht="70.5" hidden="1" customHeight="1" x14ac:dyDescent="0.2">
      <c r="A27" s="233" t="s">
        <v>3586</v>
      </c>
      <c r="B27" s="388" t="s">
        <v>3587</v>
      </c>
      <c r="C27" s="389"/>
      <c r="D27" s="4"/>
      <c r="E27" s="4"/>
      <c r="F27" s="4"/>
      <c r="G27" s="4"/>
      <c r="H27" s="4"/>
      <c r="I27" s="4"/>
      <c r="J27" s="4"/>
      <c r="K27" s="4"/>
      <c r="L27" s="4"/>
      <c r="M27" s="4"/>
      <c r="N27" s="4"/>
      <c r="O27" s="4"/>
      <c r="P27" s="4"/>
    </row>
    <row r="28" spans="1:16" ht="48" hidden="1" customHeight="1" x14ac:dyDescent="0.2">
      <c r="A28" s="233" t="s">
        <v>3588</v>
      </c>
      <c r="B28" s="388" t="s">
        <v>3589</v>
      </c>
      <c r="C28" s="389"/>
      <c r="D28" s="4"/>
      <c r="E28" s="4"/>
      <c r="F28" s="4"/>
      <c r="G28" s="4"/>
      <c r="H28" s="4"/>
      <c r="I28" s="4"/>
      <c r="J28" s="4"/>
      <c r="K28" s="4"/>
      <c r="L28" s="4"/>
      <c r="M28" s="4"/>
      <c r="N28" s="4"/>
      <c r="O28" s="4"/>
      <c r="P28" s="4"/>
    </row>
    <row r="29" spans="1:16" ht="100.5" hidden="1" customHeight="1" x14ac:dyDescent="0.2">
      <c r="A29" s="233" t="s">
        <v>3590</v>
      </c>
      <c r="B29" s="388" t="s">
        <v>3591</v>
      </c>
      <c r="C29" s="389"/>
      <c r="D29" s="4"/>
      <c r="E29" s="4"/>
      <c r="F29" s="4"/>
      <c r="G29" s="4"/>
      <c r="H29" s="4"/>
      <c r="I29" s="4"/>
      <c r="J29" s="4"/>
      <c r="K29" s="4"/>
      <c r="L29" s="4"/>
      <c r="M29" s="4"/>
      <c r="N29" s="4"/>
      <c r="O29" s="4"/>
      <c r="P29" s="4"/>
    </row>
    <row r="30" spans="1:16" ht="45" hidden="1" customHeight="1" x14ac:dyDescent="0.2">
      <c r="A30" s="233" t="s">
        <v>3592</v>
      </c>
      <c r="B30" s="388" t="s">
        <v>3593</v>
      </c>
      <c r="C30" s="389"/>
      <c r="D30" s="4"/>
      <c r="E30" s="4"/>
      <c r="F30" s="4"/>
      <c r="G30" s="4"/>
      <c r="H30" s="4"/>
      <c r="I30" s="4"/>
      <c r="J30" s="4"/>
      <c r="K30" s="4"/>
      <c r="L30" s="4"/>
      <c r="M30" s="4"/>
      <c r="N30" s="4"/>
      <c r="O30" s="4"/>
      <c r="P30" s="4"/>
    </row>
    <row r="31" spans="1:16" ht="45" hidden="1" customHeight="1" x14ac:dyDescent="0.2">
      <c r="A31" s="233" t="s">
        <v>3594</v>
      </c>
      <c r="B31" s="388" t="s">
        <v>3595</v>
      </c>
      <c r="C31" s="389"/>
      <c r="D31" s="4"/>
      <c r="E31" s="4"/>
      <c r="F31" s="4"/>
      <c r="G31" s="4"/>
      <c r="H31" s="4"/>
      <c r="I31" s="4"/>
      <c r="J31" s="4"/>
      <c r="K31" s="4"/>
      <c r="L31" s="4"/>
      <c r="M31" s="4"/>
      <c r="N31" s="4"/>
      <c r="O31" s="4"/>
      <c r="P31" s="4"/>
    </row>
    <row r="32" spans="1:16" ht="45" hidden="1" customHeight="1" x14ac:dyDescent="0.2">
      <c r="A32" s="233" t="s">
        <v>3596</v>
      </c>
      <c r="B32" s="388" t="s">
        <v>3597</v>
      </c>
      <c r="C32" s="389"/>
      <c r="D32" s="4"/>
      <c r="E32" s="4"/>
      <c r="F32" s="4"/>
      <c r="G32" s="4"/>
      <c r="H32" s="4"/>
      <c r="I32" s="4"/>
      <c r="J32" s="4"/>
      <c r="K32" s="4"/>
      <c r="L32" s="4"/>
      <c r="M32" s="4"/>
      <c r="N32" s="4"/>
      <c r="O32" s="4"/>
      <c r="P32" s="4"/>
    </row>
    <row r="33" spans="1:16" ht="72" hidden="1" customHeight="1" x14ac:dyDescent="0.2">
      <c r="A33" s="233" t="s">
        <v>3598</v>
      </c>
      <c r="B33" s="388" t="s">
        <v>3599</v>
      </c>
      <c r="C33" s="389"/>
      <c r="D33" s="4"/>
      <c r="E33" s="4"/>
      <c r="F33" s="4"/>
      <c r="G33" s="4"/>
      <c r="H33" s="4"/>
      <c r="I33" s="4"/>
      <c r="J33" s="4"/>
      <c r="K33" s="4"/>
      <c r="L33" s="4"/>
      <c r="M33" s="4"/>
      <c r="N33" s="4"/>
      <c r="O33" s="4"/>
      <c r="P33" s="4"/>
    </row>
    <row r="34" spans="1:16" ht="79.5" hidden="1" customHeight="1" x14ac:dyDescent="0.2">
      <c r="A34" s="233" t="s">
        <v>3600</v>
      </c>
      <c r="B34" s="388" t="s">
        <v>3601</v>
      </c>
      <c r="C34" s="389"/>
      <c r="D34" s="4"/>
      <c r="E34" s="4"/>
      <c r="F34" s="4"/>
      <c r="G34" s="4"/>
      <c r="H34" s="4"/>
      <c r="I34" s="4"/>
      <c r="J34" s="4"/>
      <c r="K34" s="4"/>
      <c r="L34" s="4"/>
      <c r="M34" s="4"/>
      <c r="N34" s="4"/>
      <c r="O34" s="4"/>
      <c r="P34" s="4"/>
    </row>
    <row r="35" spans="1:16" ht="70.5" hidden="1" customHeight="1" x14ac:dyDescent="0.2">
      <c r="A35" s="233" t="s">
        <v>3602</v>
      </c>
      <c r="B35" s="388" t="s">
        <v>3603</v>
      </c>
      <c r="C35" s="389"/>
      <c r="D35" s="4"/>
      <c r="E35" s="4"/>
      <c r="F35" s="4"/>
      <c r="G35" s="4"/>
      <c r="H35" s="4"/>
      <c r="I35" s="4"/>
      <c r="J35" s="4"/>
      <c r="K35" s="4"/>
      <c r="L35" s="4"/>
      <c r="M35" s="4"/>
      <c r="N35" s="4"/>
      <c r="O35" s="4"/>
      <c r="P35" s="4"/>
    </row>
    <row r="36" spans="1:16" ht="45.75" hidden="1" customHeight="1" x14ac:dyDescent="0.2">
      <c r="A36" s="233" t="s">
        <v>3604</v>
      </c>
      <c r="B36" s="388" t="s">
        <v>3605</v>
      </c>
      <c r="C36" s="389"/>
      <c r="D36" s="4"/>
      <c r="E36" s="4"/>
      <c r="F36" s="4"/>
      <c r="G36" s="4"/>
      <c r="H36" s="4"/>
      <c r="I36" s="4"/>
      <c r="J36" s="4"/>
      <c r="K36" s="4"/>
      <c r="L36" s="4"/>
      <c r="M36" s="4"/>
      <c r="N36" s="4"/>
      <c r="O36" s="4"/>
      <c r="P36" s="4"/>
    </row>
    <row r="37" spans="1:16" ht="54.75" hidden="1" customHeight="1" x14ac:dyDescent="0.2">
      <c r="A37" s="233" t="s">
        <v>3606</v>
      </c>
      <c r="B37" s="388" t="s">
        <v>3607</v>
      </c>
      <c r="C37" s="389"/>
      <c r="D37" s="4"/>
      <c r="E37" s="4"/>
      <c r="F37" s="4"/>
      <c r="G37" s="4"/>
      <c r="H37" s="4"/>
      <c r="I37" s="4"/>
      <c r="J37" s="4"/>
      <c r="K37" s="4"/>
      <c r="L37" s="4"/>
      <c r="M37" s="4"/>
      <c r="N37" s="4"/>
      <c r="O37" s="4"/>
      <c r="P37" s="4"/>
    </row>
    <row r="38" spans="1:16" ht="37.5" hidden="1" customHeight="1" x14ac:dyDescent="0.2">
      <c r="A38" s="233" t="s">
        <v>3608</v>
      </c>
      <c r="B38" s="388" t="s">
        <v>3609</v>
      </c>
      <c r="C38" s="389"/>
      <c r="D38" s="4"/>
      <c r="E38" s="4"/>
      <c r="F38" s="4"/>
      <c r="G38" s="4"/>
      <c r="H38" s="4"/>
      <c r="I38" s="4"/>
      <c r="J38" s="4"/>
      <c r="K38" s="4"/>
      <c r="L38" s="4"/>
      <c r="M38" s="4"/>
      <c r="N38" s="4"/>
      <c r="O38" s="4"/>
      <c r="P38" s="4"/>
    </row>
    <row r="39" spans="1:16" ht="61.5" hidden="1" customHeight="1" x14ac:dyDescent="0.2">
      <c r="A39" s="233" t="s">
        <v>3610</v>
      </c>
      <c r="B39" s="388" t="s">
        <v>3611</v>
      </c>
      <c r="C39" s="389"/>
      <c r="D39" s="4"/>
      <c r="E39" s="4"/>
      <c r="F39" s="4"/>
      <c r="G39" s="4"/>
      <c r="H39" s="4"/>
      <c r="I39" s="4"/>
      <c r="J39" s="4"/>
      <c r="K39" s="4"/>
      <c r="L39" s="4"/>
      <c r="M39" s="4"/>
      <c r="N39" s="4"/>
      <c r="O39" s="4"/>
      <c r="P39" s="4"/>
    </row>
    <row r="40" spans="1:16" ht="53.25" hidden="1" customHeight="1" x14ac:dyDescent="0.2">
      <c r="A40" s="233" t="s">
        <v>3612</v>
      </c>
      <c r="B40" s="388" t="s">
        <v>3613</v>
      </c>
      <c r="C40" s="389"/>
      <c r="D40" s="4"/>
      <c r="E40" s="4"/>
      <c r="F40" s="4"/>
      <c r="G40" s="4"/>
      <c r="H40" s="4"/>
      <c r="I40" s="4"/>
      <c r="J40" s="4"/>
      <c r="K40" s="4"/>
      <c r="L40" s="4"/>
      <c r="M40" s="4"/>
      <c r="N40" s="4"/>
      <c r="O40" s="4"/>
      <c r="P40" s="4"/>
    </row>
    <row r="41" spans="1:16" ht="73.5" hidden="1" customHeight="1" x14ac:dyDescent="0.2">
      <c r="A41" s="233" t="s">
        <v>3614</v>
      </c>
      <c r="B41" s="388" t="s">
        <v>3615</v>
      </c>
      <c r="C41" s="389"/>
      <c r="D41" s="4"/>
      <c r="E41" s="4"/>
      <c r="F41" s="4"/>
      <c r="G41" s="4"/>
      <c r="H41" s="4"/>
      <c r="I41" s="4"/>
      <c r="J41" s="4"/>
      <c r="K41" s="4"/>
      <c r="L41" s="4"/>
      <c r="M41" s="4"/>
      <c r="N41" s="4"/>
      <c r="O41" s="4"/>
      <c r="P41" s="4"/>
    </row>
    <row r="42" spans="1:16" ht="57.75" hidden="1" customHeight="1" x14ac:dyDescent="0.2">
      <c r="A42" s="233" t="s">
        <v>3616</v>
      </c>
      <c r="B42" s="388" t="s">
        <v>3617</v>
      </c>
      <c r="C42" s="389"/>
      <c r="D42" s="4"/>
      <c r="E42" s="4"/>
      <c r="F42" s="4"/>
      <c r="G42" s="4"/>
      <c r="H42" s="4"/>
      <c r="I42" s="4"/>
      <c r="J42" s="4"/>
      <c r="K42" s="4"/>
      <c r="L42" s="4"/>
      <c r="M42" s="4"/>
      <c r="N42" s="4"/>
      <c r="O42" s="4"/>
      <c r="P42" s="4"/>
    </row>
    <row r="43" spans="1:16" ht="84" hidden="1" customHeight="1" x14ac:dyDescent="0.2">
      <c r="A43" s="233" t="s">
        <v>3618</v>
      </c>
      <c r="B43" s="388" t="s">
        <v>3619</v>
      </c>
      <c r="C43" s="389"/>
      <c r="D43" s="4"/>
      <c r="E43" s="4"/>
      <c r="F43" s="4"/>
      <c r="G43" s="4"/>
      <c r="H43" s="4"/>
      <c r="I43" s="4"/>
      <c r="J43" s="4"/>
      <c r="K43" s="4"/>
      <c r="L43" s="4"/>
      <c r="M43" s="4"/>
      <c r="N43" s="4"/>
      <c r="O43" s="4"/>
      <c r="P43" s="4"/>
    </row>
    <row r="44" spans="1:16" ht="48" hidden="1" customHeight="1" x14ac:dyDescent="0.2">
      <c r="A44" s="233" t="s">
        <v>3620</v>
      </c>
      <c r="B44" s="388" t="s">
        <v>3621</v>
      </c>
      <c r="C44" s="389"/>
      <c r="D44" s="4"/>
      <c r="E44" s="4"/>
      <c r="F44" s="4"/>
      <c r="G44" s="4"/>
      <c r="H44" s="4"/>
      <c r="I44" s="4"/>
      <c r="J44" s="4"/>
      <c r="K44" s="4"/>
      <c r="L44" s="4"/>
      <c r="M44" s="4"/>
      <c r="N44" s="4"/>
      <c r="O44" s="4"/>
      <c r="P44" s="4"/>
    </row>
    <row r="45" spans="1:16" ht="57" hidden="1" customHeight="1" x14ac:dyDescent="0.2">
      <c r="A45" s="233" t="s">
        <v>3622</v>
      </c>
      <c r="B45" s="388" t="s">
        <v>3623</v>
      </c>
      <c r="C45" s="389"/>
      <c r="D45" s="4"/>
      <c r="E45" s="4"/>
      <c r="F45" s="4"/>
      <c r="G45" s="4"/>
      <c r="H45" s="4"/>
      <c r="I45" s="4"/>
      <c r="J45" s="4"/>
      <c r="K45" s="4"/>
      <c r="L45" s="4"/>
      <c r="M45" s="4"/>
      <c r="N45" s="4"/>
      <c r="O45" s="4"/>
      <c r="P45" s="4"/>
    </row>
    <row r="46" spans="1:16" ht="73.5" hidden="1" customHeight="1" x14ac:dyDescent="0.2">
      <c r="A46" s="233" t="s">
        <v>3624</v>
      </c>
      <c r="B46" s="393" t="s">
        <v>3625</v>
      </c>
      <c r="C46" s="389"/>
      <c r="D46" s="4"/>
      <c r="E46" s="4"/>
      <c r="F46" s="4"/>
      <c r="G46" s="4"/>
      <c r="H46" s="4"/>
      <c r="I46" s="4"/>
      <c r="J46" s="4"/>
      <c r="K46" s="4"/>
      <c r="L46" s="4"/>
      <c r="M46" s="4"/>
      <c r="N46" s="4"/>
      <c r="O46" s="4"/>
      <c r="P46" s="4"/>
    </row>
    <row r="47" spans="1:16" ht="66" hidden="1" customHeight="1" x14ac:dyDescent="0.2">
      <c r="A47" s="38" t="s">
        <v>3626</v>
      </c>
      <c r="B47" s="394" t="s">
        <v>3627</v>
      </c>
      <c r="C47" s="394"/>
      <c r="D47" s="4"/>
      <c r="E47" s="4"/>
      <c r="F47" s="4"/>
      <c r="G47" s="4"/>
      <c r="H47" s="4"/>
      <c r="I47" s="4"/>
      <c r="J47" s="4"/>
      <c r="K47" s="4"/>
      <c r="L47" s="4"/>
      <c r="M47" s="4"/>
      <c r="N47" s="4"/>
      <c r="O47" s="4"/>
      <c r="P47" s="4"/>
    </row>
    <row r="48" spans="1:16" ht="123.75" customHeight="1" x14ac:dyDescent="0.2">
      <c r="A48" s="201" t="s">
        <v>3628</v>
      </c>
      <c r="B48" s="392" t="s">
        <v>3629</v>
      </c>
      <c r="C48" s="391"/>
      <c r="D48" s="4"/>
      <c r="E48" s="4"/>
      <c r="F48" s="4"/>
      <c r="G48" s="4"/>
      <c r="H48" s="4"/>
      <c r="I48" s="4"/>
      <c r="J48" s="4"/>
      <c r="K48" s="4"/>
      <c r="L48" s="4"/>
      <c r="M48" s="4"/>
      <c r="N48" s="4"/>
      <c r="O48" s="4"/>
      <c r="P48" s="4"/>
    </row>
    <row r="49" spans="1:16" ht="34.5" customHeight="1" x14ac:dyDescent="0.2">
      <c r="A49" s="201" t="s">
        <v>3630</v>
      </c>
      <c r="B49" s="390" t="s">
        <v>3631</v>
      </c>
      <c r="C49" s="391"/>
      <c r="D49" s="4"/>
      <c r="E49" s="4"/>
      <c r="F49" s="4"/>
      <c r="G49" s="4"/>
      <c r="H49" s="4"/>
      <c r="I49" s="4"/>
      <c r="J49" s="4"/>
      <c r="K49" s="4"/>
      <c r="L49" s="4"/>
      <c r="M49" s="4"/>
      <c r="N49" s="4"/>
      <c r="O49" s="4"/>
      <c r="P49" s="4"/>
    </row>
    <row r="50" spans="1:16" ht="34.5" customHeight="1" x14ac:dyDescent="0.2">
      <c r="A50" s="201" t="s">
        <v>3632</v>
      </c>
      <c r="B50" s="390" t="s">
        <v>3633</v>
      </c>
      <c r="C50" s="391"/>
      <c r="D50" s="4"/>
      <c r="E50" s="4"/>
      <c r="F50" s="4"/>
      <c r="G50" s="4"/>
      <c r="H50" s="4"/>
      <c r="I50" s="4"/>
      <c r="J50" s="4"/>
      <c r="K50" s="4"/>
      <c r="L50" s="4"/>
      <c r="M50" s="4"/>
      <c r="N50" s="4"/>
      <c r="O50" s="4"/>
      <c r="P50" s="4"/>
    </row>
    <row r="51" spans="1:16" ht="31.5" customHeight="1" x14ac:dyDescent="0.2">
      <c r="A51" s="234" t="s">
        <v>3634</v>
      </c>
      <c r="B51" s="388" t="s">
        <v>3635</v>
      </c>
      <c r="C51" s="389"/>
      <c r="D51" s="4"/>
      <c r="E51" s="4"/>
      <c r="F51" s="4"/>
      <c r="G51" s="4"/>
      <c r="H51" s="4"/>
      <c r="I51" s="4"/>
      <c r="J51" s="4"/>
      <c r="K51" s="4"/>
      <c r="L51" s="4"/>
      <c r="M51" s="4"/>
      <c r="N51" s="4"/>
      <c r="O51" s="4"/>
      <c r="P51" s="4"/>
    </row>
    <row r="52" spans="1:16" ht="31.5" customHeight="1" x14ac:dyDescent="0.2">
      <c r="A52" s="234" t="s">
        <v>3636</v>
      </c>
      <c r="B52" s="388" t="s">
        <v>3637</v>
      </c>
      <c r="C52" s="389"/>
      <c r="D52" s="4"/>
      <c r="E52" s="4"/>
      <c r="F52" s="4"/>
      <c r="G52" s="4"/>
      <c r="H52" s="4"/>
      <c r="I52" s="4"/>
      <c r="J52" s="4"/>
      <c r="K52" s="4"/>
      <c r="L52" s="4"/>
      <c r="M52" s="4"/>
      <c r="N52" s="4"/>
      <c r="O52" s="4"/>
      <c r="P52" s="4"/>
    </row>
    <row r="53" spans="1:16" ht="31.5" customHeight="1" x14ac:dyDescent="0.2">
      <c r="A53" s="234" t="s">
        <v>3638</v>
      </c>
      <c r="B53" s="395" t="s">
        <v>3639</v>
      </c>
      <c r="C53" s="396"/>
      <c r="D53" s="4"/>
      <c r="E53" s="4"/>
      <c r="F53" s="4"/>
      <c r="G53" s="4"/>
      <c r="H53" s="4"/>
      <c r="I53" s="4"/>
      <c r="J53" s="4"/>
      <c r="K53" s="4"/>
      <c r="L53" s="4"/>
      <c r="M53" s="4"/>
      <c r="N53" s="4"/>
      <c r="O53" s="4"/>
      <c r="P53" s="4"/>
    </row>
    <row r="54" spans="1:16" ht="31.5" customHeight="1" x14ac:dyDescent="0.2">
      <c r="A54" s="234" t="s">
        <v>3640</v>
      </c>
      <c r="B54" s="395" t="s">
        <v>3641</v>
      </c>
      <c r="C54" s="396"/>
      <c r="D54" s="4"/>
      <c r="E54" s="4"/>
      <c r="F54" s="4"/>
      <c r="G54" s="4"/>
      <c r="H54" s="4"/>
      <c r="I54" s="4"/>
      <c r="J54" s="4"/>
      <c r="K54" s="4"/>
      <c r="L54" s="4"/>
      <c r="M54" s="4"/>
      <c r="N54" s="4"/>
      <c r="O54" s="4"/>
      <c r="P54" s="4"/>
    </row>
    <row r="55" spans="1:16" ht="54.6" customHeight="1" x14ac:dyDescent="0.2">
      <c r="A55" s="234" t="s">
        <v>3642</v>
      </c>
      <c r="B55" s="395" t="s">
        <v>3643</v>
      </c>
      <c r="C55" s="396"/>
      <c r="D55" s="4"/>
      <c r="E55" s="4"/>
      <c r="F55" s="4"/>
      <c r="G55" s="4"/>
      <c r="H55" s="4"/>
      <c r="I55" s="4"/>
      <c r="J55" s="4"/>
      <c r="K55" s="4"/>
      <c r="L55" s="4"/>
      <c r="M55" s="4"/>
      <c r="N55" s="4"/>
      <c r="O55" s="4"/>
      <c r="P55" s="4"/>
    </row>
    <row r="56" spans="1:16" ht="54.6" customHeight="1" x14ac:dyDescent="0.2">
      <c r="A56" s="234" t="s">
        <v>3644</v>
      </c>
      <c r="B56" s="395" t="s">
        <v>3645</v>
      </c>
      <c r="C56" s="396"/>
      <c r="D56" s="4"/>
      <c r="E56" s="4"/>
      <c r="F56" s="4"/>
      <c r="G56" s="4"/>
      <c r="H56" s="4"/>
      <c r="I56" s="4"/>
      <c r="J56" s="4"/>
      <c r="K56" s="4"/>
      <c r="L56" s="4"/>
      <c r="M56" s="4"/>
      <c r="N56" s="4"/>
      <c r="O56" s="4"/>
      <c r="P56" s="4"/>
    </row>
    <row r="57" spans="1:16" ht="54" customHeight="1" x14ac:dyDescent="0.2">
      <c r="A57" s="234" t="s">
        <v>3646</v>
      </c>
      <c r="B57" s="395" t="s">
        <v>3647</v>
      </c>
      <c r="C57" s="396"/>
      <c r="D57" s="4"/>
      <c r="E57" s="4"/>
      <c r="F57" s="4"/>
      <c r="G57" s="4"/>
      <c r="H57" s="4"/>
      <c r="I57" s="4"/>
      <c r="J57" s="4"/>
      <c r="K57" s="4"/>
      <c r="L57" s="4"/>
      <c r="M57" s="4"/>
      <c r="N57" s="4"/>
      <c r="O57" s="4"/>
      <c r="P57" s="4"/>
    </row>
    <row r="58" spans="1:16" ht="31.15" customHeight="1" x14ac:dyDescent="0.2">
      <c r="A58" s="293" t="s">
        <v>3648</v>
      </c>
      <c r="B58" s="386" t="s">
        <v>3649</v>
      </c>
      <c r="C58" s="387"/>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Zavod Zdravstvo</cp:lastModifiedBy>
  <cp:lastPrinted>2025-03-11T06:54:08Z</cp:lastPrinted>
  <dcterms:created xsi:type="dcterms:W3CDTF">2022-04-01T05:14:30Z</dcterms:created>
  <dcterms:modified xsi:type="dcterms:W3CDTF">2025-07-09T09:56:14Z</dcterms:modified>
</cp:coreProperties>
</file>